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895" windowHeight="9930" tabRatio="817" firstSheet="15" activeTab="22"/>
  </bookViews>
  <sheets>
    <sheet name="文本编制说明" sheetId="29" r:id="rId1"/>
    <sheet name="封面" sheetId="14" r:id="rId2"/>
    <sheet name="目录" sheetId="28" r:id="rId3"/>
    <sheet name="收支总表1" sheetId="3" r:id="rId4"/>
    <sheet name="收入总表2" sheetId="4" r:id="rId5"/>
    <sheet name="支出总表3-1" sheetId="5" r:id="rId6"/>
    <sheet name="支出总表3-2" sheetId="20" r:id="rId7"/>
    <sheet name="支出项目表4" sheetId="22" r:id="rId8"/>
    <sheet name="公共预算拨款安排支出表5-1" sheetId="21" r:id="rId9"/>
    <sheet name="公共预算拨款安排支出表5-2" sheetId="8" r:id="rId10"/>
    <sheet name="事业收入安排的支出6" sheetId="23" r:id="rId11"/>
    <sheet name="政府性基金预算收支表7" sheetId="24" r:id="rId12"/>
    <sheet name="三公经费预算表8" sheetId="13" r:id="rId13"/>
    <sheet name="因公出国经费表8-1" sheetId="17" r:id="rId14"/>
    <sheet name="三公经费增减变化表8-2" sheetId="25" r:id="rId15"/>
    <sheet name="会议费预算表9" sheetId="18" r:id="rId16"/>
    <sheet name="培训费预算表10" sheetId="26" r:id="rId17"/>
    <sheet name="国有资产占有情况11" sheetId="27" r:id="rId18"/>
    <sheet name="单位人员情况表12" sheetId="19" r:id="rId19"/>
    <sheet name="绩效目标申报表13-1" sheetId="30" r:id="rId20"/>
    <sheet name="绩效目标审核表13-2" sheetId="31" r:id="rId21"/>
    <sheet name="政府采购汇总表14" sheetId="33" r:id="rId22"/>
    <sheet name="政府采购预算15" sheetId="32" r:id="rId23"/>
  </sheets>
  <definedNames>
    <definedName name="_xlnm.Print_Area" localSheetId="1">#N/A</definedName>
    <definedName name="_xlnm.Print_Area" localSheetId="13">#N/A</definedName>
    <definedName name="_xlnm.Print_Area">#N/A</definedName>
    <definedName name="_xlnm.Print_Titles" localSheetId="18">单位人员情况表12!$1:$7</definedName>
    <definedName name="_xlnm.Print_Titles" localSheetId="1">#N/A</definedName>
    <definedName name="_xlnm.Print_Titles" localSheetId="20">'绩效目标审核表13-2'!$4:$4</definedName>
    <definedName name="_xlnm.Print_Titles" localSheetId="10">事业收入安排的支出6!#REF!</definedName>
    <definedName name="_xlnm.Print_Titles" localSheetId="13">#N/A</definedName>
    <definedName name="_xlnm.Print_Titles" localSheetId="22">政府采购预算15!$1:$6</definedName>
    <definedName name="_xlnm.Print_Titles">#N/A</definedName>
  </definedNames>
  <calcPr calcId="125725"/>
</workbook>
</file>

<file path=xl/calcChain.xml><?xml version="1.0" encoding="utf-8"?>
<calcChain xmlns="http://schemas.openxmlformats.org/spreadsheetml/2006/main">
  <c r="H264" i="32"/>
  <c r="I264" s="1"/>
  <c r="J264" s="1"/>
  <c r="K264" s="1"/>
  <c r="H257"/>
  <c r="I257" s="1"/>
  <c r="J257" s="1"/>
  <c r="K257" s="1"/>
  <c r="H256"/>
  <c r="I256" s="1"/>
  <c r="J256" s="1"/>
  <c r="K256" s="1"/>
  <c r="H245"/>
  <c r="I245" s="1"/>
  <c r="J245" s="1"/>
  <c r="K245" s="1"/>
  <c r="H244"/>
  <c r="I244" s="1"/>
  <c r="J244" s="1"/>
  <c r="K244" s="1"/>
  <c r="H243"/>
  <c r="I243" s="1"/>
  <c r="J243" s="1"/>
  <c r="K243" s="1"/>
  <c r="J108"/>
  <c r="I108" s="1"/>
  <c r="H105"/>
  <c r="K105" s="1"/>
  <c r="J105" s="1"/>
  <c r="I105" s="1"/>
  <c r="H104"/>
  <c r="K104" s="1"/>
  <c r="J104" s="1"/>
  <c r="I104" s="1"/>
  <c r="H103"/>
  <c r="K103" s="1"/>
  <c r="J103" s="1"/>
  <c r="I103" s="1"/>
  <c r="H102"/>
  <c r="K102" s="1"/>
  <c r="J102" s="1"/>
  <c r="I102" s="1"/>
  <c r="H101"/>
  <c r="K101" s="1"/>
  <c r="J101" s="1"/>
  <c r="I101" s="1"/>
  <c r="H100"/>
  <c r="K100" s="1"/>
  <c r="J100" s="1"/>
  <c r="I100" s="1"/>
  <c r="H99"/>
  <c r="K99" s="1"/>
  <c r="J99" s="1"/>
  <c r="I99" s="1"/>
  <c r="H98"/>
  <c r="K98" s="1"/>
  <c r="J98" s="1"/>
  <c r="I98" s="1"/>
  <c r="H96"/>
  <c r="K96" s="1"/>
  <c r="J96" s="1"/>
  <c r="I96" s="1"/>
  <c r="H95"/>
  <c r="K95" s="1"/>
  <c r="J95" s="1"/>
  <c r="I95" s="1"/>
  <c r="H94"/>
  <c r="K94" s="1"/>
  <c r="J94" s="1"/>
  <c r="I94" s="1"/>
  <c r="H92"/>
  <c r="K92" s="1"/>
  <c r="J92" s="1"/>
  <c r="I92" s="1"/>
  <c r="J89"/>
  <c r="I89"/>
  <c r="H89"/>
  <c r="J87"/>
  <c r="I87" s="1"/>
  <c r="H87"/>
  <c r="H85"/>
  <c r="H82"/>
  <c r="K82" s="1"/>
  <c r="J82" s="1"/>
  <c r="I82" s="1"/>
  <c r="H81"/>
  <c r="K81" s="1"/>
  <c r="J81" s="1"/>
  <c r="I81" s="1"/>
  <c r="H79"/>
  <c r="K79" s="1"/>
  <c r="J79" s="1"/>
  <c r="I79" s="1"/>
  <c r="J77"/>
  <c r="I77" s="1"/>
  <c r="H77"/>
  <c r="K76"/>
  <c r="J76" s="1"/>
  <c r="I76" s="1"/>
  <c r="H76"/>
  <c r="I55"/>
  <c r="L47"/>
  <c r="J47" s="1"/>
  <c r="I47"/>
  <c r="I46"/>
  <c r="L45"/>
  <c r="J45" s="1"/>
  <c r="I45"/>
  <c r="I44"/>
  <c r="I43"/>
  <c r="I42"/>
  <c r="L42" s="1"/>
  <c r="J42" s="1"/>
  <c r="I41"/>
  <c r="H40"/>
  <c r="I40" s="1"/>
  <c r="L39"/>
  <c r="J39" s="1"/>
  <c r="I39"/>
  <c r="I38"/>
  <c r="I37"/>
  <c r="K35"/>
  <c r="J35"/>
  <c r="I35" s="1"/>
  <c r="H35"/>
  <c r="K32"/>
  <c r="J32"/>
  <c r="I32" s="1"/>
  <c r="H32"/>
  <c r="K31"/>
  <c r="J31"/>
  <c r="I31" s="1"/>
  <c r="H31"/>
  <c r="K29"/>
  <c r="J29"/>
  <c r="I29" s="1"/>
  <c r="H29"/>
  <c r="K28"/>
  <c r="J28"/>
  <c r="I28" s="1"/>
  <c r="H28"/>
  <c r="K27"/>
  <c r="J27"/>
  <c r="I27" s="1"/>
  <c r="H27"/>
  <c r="K25"/>
  <c r="J25"/>
  <c r="I25" s="1"/>
  <c r="H25"/>
  <c r="K24"/>
  <c r="J24"/>
  <c r="I24" s="1"/>
  <c r="H24"/>
  <c r="K23"/>
  <c r="J23"/>
  <c r="I23" s="1"/>
  <c r="H23"/>
  <c r="H20"/>
  <c r="K17"/>
  <c r="J17" s="1"/>
  <c r="I17" s="1"/>
  <c r="H17"/>
  <c r="K16"/>
  <c r="J16" s="1"/>
  <c r="I16" s="1"/>
  <c r="H16"/>
  <c r="J14"/>
  <c r="I14" s="1"/>
  <c r="H14"/>
  <c r="J12"/>
  <c r="I12"/>
  <c r="H12"/>
  <c r="J9"/>
  <c r="I9"/>
  <c r="J7"/>
  <c r="I7" s="1"/>
  <c r="E33" i="22"/>
  <c r="D33"/>
  <c r="E18" i="33"/>
  <c r="C18"/>
  <c r="B18"/>
  <c r="BY21" i="19"/>
  <c r="BS21"/>
  <c r="BQ21"/>
  <c r="BO21"/>
  <c r="BN21"/>
  <c r="BM21"/>
  <c r="BG21"/>
  <c r="BF21"/>
  <c r="BE21"/>
  <c r="BD21"/>
  <c r="BC21"/>
  <c r="BB21"/>
  <c r="BA21"/>
  <c r="AZ21"/>
  <c r="AY21"/>
  <c r="AV21"/>
  <c r="AU21"/>
  <c r="AT21"/>
  <c r="AS21"/>
  <c r="AR21"/>
  <c r="AP21"/>
  <c r="AN21"/>
  <c r="AD21"/>
  <c r="AC21"/>
  <c r="T21"/>
  <c r="S21"/>
  <c r="R21"/>
  <c r="Q21"/>
  <c r="K21"/>
  <c r="G21"/>
  <c r="F21"/>
  <c r="E21"/>
  <c r="D21"/>
  <c r="BY20"/>
  <c r="BY19"/>
  <c r="BY18"/>
  <c r="BY17"/>
  <c r="BY16"/>
  <c r="BY15"/>
  <c r="BY14"/>
  <c r="BY13"/>
  <c r="BY12"/>
  <c r="BY11"/>
  <c r="BY10"/>
  <c r="BY9"/>
  <c r="BY8"/>
  <c r="AG15" i="25"/>
  <c r="AE15"/>
  <c r="AA15"/>
  <c r="W15"/>
  <c r="S15"/>
  <c r="R15"/>
  <c r="N15"/>
  <c r="I15"/>
  <c r="H15"/>
  <c r="AG9"/>
  <c r="AG8"/>
  <c r="AG7"/>
  <c r="L16" i="13"/>
  <c r="J16"/>
  <c r="H16"/>
  <c r="F16"/>
  <c r="E16"/>
  <c r="D16"/>
  <c r="B16"/>
  <c r="F23" i="24"/>
  <c r="D23"/>
  <c r="B23"/>
  <c r="F10"/>
  <c r="F6"/>
  <c r="CU19" i="8"/>
  <c r="CS19"/>
  <c r="CM19"/>
  <c r="CK19"/>
  <c r="AS19"/>
  <c r="AP19"/>
  <c r="AN19"/>
  <c r="AM19"/>
  <c r="AI19"/>
  <c r="Z19"/>
  <c r="Y19"/>
  <c r="T19"/>
  <c r="S19"/>
  <c r="P19"/>
  <c r="O19"/>
  <c r="N19"/>
  <c r="H19"/>
  <c r="G19"/>
  <c r="F19"/>
  <c r="E19"/>
  <c r="D19"/>
  <c r="C19"/>
  <c r="E18"/>
  <c r="E17"/>
  <c r="E16"/>
  <c r="E14"/>
  <c r="E13"/>
  <c r="E12"/>
  <c r="E9"/>
  <c r="AN6"/>
  <c r="BB21" i="21"/>
  <c r="BA21"/>
  <c r="AW21"/>
  <c r="AK21"/>
  <c r="AJ21"/>
  <c r="AI21"/>
  <c r="J21"/>
  <c r="I21"/>
  <c r="E21"/>
  <c r="D21"/>
  <c r="C21"/>
  <c r="AI20"/>
  <c r="AI19"/>
  <c r="AI18"/>
  <c r="AI17"/>
  <c r="AI16"/>
  <c r="AW14"/>
  <c r="AI14"/>
  <c r="AW13"/>
  <c r="AI13"/>
  <c r="AW12"/>
  <c r="AI12"/>
  <c r="AW11"/>
  <c r="AI11"/>
  <c r="AW10"/>
  <c r="AI10"/>
  <c r="AW9"/>
  <c r="AI9"/>
  <c r="AW8"/>
  <c r="C8"/>
  <c r="G20" i="20"/>
  <c r="F20"/>
  <c r="E20"/>
  <c r="D20"/>
  <c r="C20"/>
  <c r="D19"/>
  <c r="D18"/>
  <c r="D17"/>
  <c r="D15"/>
  <c r="D13"/>
  <c r="D10"/>
  <c r="D9"/>
  <c r="D7"/>
  <c r="C7"/>
  <c r="J19" i="5"/>
  <c r="I19"/>
  <c r="H19"/>
  <c r="G19"/>
  <c r="F19"/>
  <c r="E19"/>
  <c r="D19"/>
  <c r="C19"/>
  <c r="D7"/>
  <c r="D6"/>
  <c r="C6"/>
  <c r="D21" i="4"/>
  <c r="C21"/>
  <c r="H33" i="3"/>
  <c r="F33"/>
  <c r="D33"/>
  <c r="B33"/>
  <c r="B28"/>
  <c r="B27"/>
  <c r="B23"/>
  <c r="B12"/>
  <c r="B7"/>
  <c r="H36" i="32" l="1"/>
  <c r="H7" l="1"/>
  <c r="I36"/>
</calcChain>
</file>

<file path=xl/sharedStrings.xml><?xml version="1.0" encoding="utf-8"?>
<sst xmlns="http://schemas.openxmlformats.org/spreadsheetml/2006/main" count="2180" uniqueCount="1084">
  <si>
    <t>2018年部门综合预算编制说明文本</t>
  </si>
  <si>
    <t xml:space="preserve"> 一、部门概况</t>
  </si>
  <si>
    <r>
      <rPr>
        <sz val="14"/>
        <color indexed="8"/>
        <rFont val="仿宋_GB2312"/>
        <charset val="134"/>
      </rPr>
      <t>1</t>
    </r>
    <r>
      <rPr>
        <sz val="14"/>
        <rFont val="仿宋_GB2312"/>
        <charset val="134"/>
      </rPr>
      <t>、部门主要职责</t>
    </r>
  </si>
  <si>
    <r>
      <rPr>
        <sz val="14"/>
        <color indexed="8"/>
        <rFont val="仿宋_GB2312"/>
        <charset val="134"/>
      </rPr>
      <t>2</t>
    </r>
    <r>
      <rPr>
        <sz val="14"/>
        <rFont val="仿宋_GB2312"/>
        <charset val="134"/>
      </rPr>
      <t>、2018年年度部门工作任务</t>
    </r>
  </si>
  <si>
    <r>
      <rPr>
        <sz val="14"/>
        <color indexed="8"/>
        <rFont val="仿宋_GB2312"/>
        <charset val="134"/>
      </rPr>
      <t>3</t>
    </r>
    <r>
      <rPr>
        <sz val="14"/>
        <rFont val="仿宋_GB2312"/>
        <charset val="134"/>
      </rPr>
      <t>、部门基层预算单位构成及经费管理方式</t>
    </r>
  </si>
  <si>
    <r>
      <rPr>
        <sz val="14"/>
        <color indexed="8"/>
        <rFont val="仿宋_GB2312"/>
        <charset val="134"/>
      </rPr>
      <t>4</t>
    </r>
    <r>
      <rPr>
        <sz val="14"/>
        <rFont val="仿宋_GB2312"/>
        <charset val="134"/>
      </rPr>
      <t>、部门人员情况说明</t>
    </r>
  </si>
  <si>
    <r>
      <rPr>
        <sz val="14"/>
        <color indexed="8"/>
        <rFont val="仿宋_GB2312"/>
        <charset val="134"/>
      </rPr>
      <t>5</t>
    </r>
    <r>
      <rPr>
        <sz val="14"/>
        <rFont val="仿宋_GB2312"/>
        <charset val="134"/>
      </rPr>
      <t>、部门国有资产占有使用情况说明</t>
    </r>
  </si>
  <si>
    <r>
      <rPr>
        <sz val="14"/>
        <color indexed="8"/>
        <rFont val="仿宋_GB2312"/>
        <charset val="134"/>
      </rPr>
      <t>6</t>
    </r>
    <r>
      <rPr>
        <sz val="14"/>
        <rFont val="仿宋_GB2312"/>
        <charset val="134"/>
      </rPr>
      <t>、部门预算绩效目标说明</t>
    </r>
  </si>
  <si>
    <r>
      <rPr>
        <sz val="14"/>
        <color indexed="8"/>
        <rFont val="仿宋_GB2312"/>
        <charset val="134"/>
      </rPr>
      <t>7</t>
    </r>
    <r>
      <rPr>
        <sz val="14"/>
        <rFont val="仿宋_GB2312"/>
        <charset val="134"/>
      </rPr>
      <t>、预算收支编制的依据及测算说明等概况。</t>
    </r>
  </si>
  <si>
    <r>
      <rPr>
        <b/>
        <sz val="14"/>
        <color indexed="8"/>
        <rFont val="仿宋_GB2312"/>
        <charset val="134"/>
      </rPr>
      <t xml:space="preserve"> </t>
    </r>
    <r>
      <rPr>
        <b/>
        <sz val="14"/>
        <rFont val="仿宋_GB2312"/>
        <charset val="134"/>
      </rPr>
      <t>二、部门预算收支说明</t>
    </r>
  </si>
  <si>
    <r>
      <rPr>
        <sz val="14"/>
        <color indexed="8"/>
        <rFont val="仿宋_GB2312"/>
        <charset val="134"/>
      </rPr>
      <t>1</t>
    </r>
    <r>
      <rPr>
        <sz val="14"/>
        <rFont val="仿宋_GB2312"/>
        <charset val="134"/>
      </rPr>
      <t>、收支预算总体情况</t>
    </r>
  </si>
  <si>
    <r>
      <rPr>
        <sz val="14"/>
        <color indexed="8"/>
        <rFont val="仿宋_GB2312"/>
        <charset val="134"/>
      </rPr>
      <t xml:space="preserve">    </t>
    </r>
    <r>
      <rPr>
        <sz val="14"/>
        <rFont val="仿宋_GB2312"/>
        <charset val="134"/>
      </rPr>
      <t>（1）按照公共预算拨款、政府性基金、事业收入、事业单位经营收入、其他收入、上年结转等具体来源，说明各项收入口径，将相关数据与上年作以对比，分析增减原因。</t>
    </r>
  </si>
  <si>
    <r>
      <rPr>
        <sz val="14"/>
        <color indexed="8"/>
        <rFont val="仿宋_GB2312"/>
        <charset val="134"/>
      </rPr>
      <t xml:space="preserve">    </t>
    </r>
    <r>
      <rPr>
        <sz val="14"/>
        <rFont val="仿宋_GB2312"/>
        <charset val="134"/>
      </rPr>
      <t>（2）按照支出功能分类科目和经济分类科目分别说明各项支出口径，将相关数据与上年作以对比，分析增减原因。</t>
    </r>
  </si>
  <si>
    <r>
      <rPr>
        <sz val="14"/>
        <color indexed="8"/>
        <rFont val="仿宋_GB2312"/>
        <charset val="134"/>
      </rPr>
      <t xml:space="preserve">   2</t>
    </r>
    <r>
      <rPr>
        <sz val="14"/>
        <rFont val="仿宋_GB2312"/>
        <charset val="134"/>
      </rPr>
      <t>、公共预算拨款支出明细情况</t>
    </r>
  </si>
  <si>
    <r>
      <rPr>
        <sz val="14"/>
        <color indexed="8"/>
        <rFont val="仿宋_GB2312"/>
        <charset val="134"/>
      </rPr>
      <t xml:space="preserve">    </t>
    </r>
    <r>
      <rPr>
        <sz val="14"/>
        <rFont val="仿宋_GB2312"/>
        <charset val="134"/>
      </rPr>
      <t>按照一级部门（或二级预算单位）和支出功能分类的类、款、项级科目以及支出经济分类的类、款级科目，区分基本支出、项目支出说明公共预算拨款支出情况，将相关数据与上年作以对比，分析增减原因。</t>
    </r>
  </si>
  <si>
    <r>
      <rPr>
        <sz val="14"/>
        <color indexed="8"/>
        <rFont val="仿宋_GB2312"/>
        <charset val="134"/>
      </rPr>
      <t xml:space="preserve">   3</t>
    </r>
    <r>
      <rPr>
        <sz val="14"/>
        <rFont val="仿宋_GB2312"/>
        <charset val="134"/>
      </rPr>
      <t>、政府性基金预算支出情况（本部门无政府性基金预算）</t>
    </r>
  </si>
  <si>
    <r>
      <rPr>
        <sz val="14"/>
        <color rgb="FF000000"/>
        <rFont val="仿宋_GB2312"/>
        <charset val="134"/>
      </rPr>
      <t xml:space="preserve">   4</t>
    </r>
    <r>
      <rPr>
        <sz val="14"/>
        <rFont val="仿宋_GB2312"/>
        <charset val="134"/>
      </rPr>
      <t>、“三公”经费等预算情况。部门“三公”经费、会议费、培训费等一般支出预算编制总体、分项情况、增减变动情况和对“三公”经费增减变化原因的进行分析说明。注公务用车购置和运行费需细化到“公务用车购置费”和“公务用车运行费”。</t>
    </r>
  </si>
  <si>
    <r>
      <rPr>
        <sz val="14"/>
        <color indexed="8"/>
        <rFont val="仿宋_GB2312"/>
        <charset val="134"/>
      </rPr>
      <t xml:space="preserve">   5</t>
    </r>
    <r>
      <rPr>
        <sz val="14"/>
        <rFont val="仿宋_GB2312"/>
        <charset val="134"/>
      </rPr>
      <t>、机关运行经费安排情况。安排保障本部门机关及下属行政、参公单位运行的各项资金</t>
    </r>
  </si>
  <si>
    <r>
      <rPr>
        <sz val="14"/>
        <color indexed="8"/>
        <rFont val="仿宋_GB2312"/>
        <charset val="134"/>
      </rPr>
      <t xml:space="preserve">   6</t>
    </r>
    <r>
      <rPr>
        <sz val="14"/>
        <rFont val="仿宋_GB2312"/>
        <charset val="134"/>
      </rPr>
      <t>、政府采购预算情况</t>
    </r>
  </si>
  <si>
    <t>三、对专业性较强的名词进行解释</t>
  </si>
  <si>
    <t>四、版式要求</t>
  </si>
  <si>
    <r>
      <rPr>
        <sz val="14"/>
        <color indexed="8"/>
        <rFont val="仿宋_GB2312"/>
        <charset val="134"/>
      </rPr>
      <t xml:space="preserve">   1</t>
    </r>
    <r>
      <rPr>
        <sz val="14"/>
        <rFont val="仿宋_GB2312"/>
        <charset val="134"/>
      </rPr>
      <t>、部门概况、表格均采用A4纸横向排版。</t>
    </r>
  </si>
  <si>
    <r>
      <rPr>
        <sz val="14"/>
        <color indexed="8"/>
        <rFont val="仿宋_GB2312"/>
        <charset val="134"/>
      </rPr>
      <t xml:space="preserve">   2</t>
    </r>
    <r>
      <rPr>
        <sz val="14"/>
        <rFont val="仿宋_GB2312"/>
        <charset val="134"/>
      </rPr>
      <t>、字体按照公文要求进行统一，标题用宋体小二号加黑，正文用仿宋体三号。</t>
    </r>
  </si>
  <si>
    <r>
      <rPr>
        <sz val="14"/>
        <color indexed="8"/>
        <rFont val="仿宋_GB2312"/>
        <charset val="134"/>
      </rPr>
      <t xml:space="preserve">   3</t>
    </r>
    <r>
      <rPr>
        <sz val="14"/>
        <rFont val="仿宋_GB2312"/>
        <charset val="134"/>
      </rPr>
      <t>、数据金额单位用“元”，不保留小数。</t>
    </r>
  </si>
  <si>
    <t>2018年部门综合预算报表</t>
  </si>
  <si>
    <t>单位名称</t>
  </si>
  <si>
    <t>（公章）</t>
  </si>
  <si>
    <t>报送日期： 年  月  日</t>
  </si>
  <si>
    <t>单位负责人签章：         单位财务负责人签章：        制表人签章：</t>
  </si>
  <si>
    <t>目    录</t>
  </si>
  <si>
    <t>第一部分    部门预算主表</t>
  </si>
  <si>
    <t>预算01表</t>
  </si>
  <si>
    <t>收支预算总表</t>
  </si>
  <si>
    <t>预算02表</t>
  </si>
  <si>
    <t>收入预算总表</t>
  </si>
  <si>
    <t>预算03-1表</t>
  </si>
  <si>
    <t>支出预算总表(政府预算经济分类)</t>
  </si>
  <si>
    <t>预算03-2表</t>
  </si>
  <si>
    <t>支出预算总表(部门预算经济分类)</t>
  </si>
  <si>
    <t>预算04表</t>
  </si>
  <si>
    <t>支出项目明细表</t>
  </si>
  <si>
    <t>预算05-1表</t>
  </si>
  <si>
    <t>公共预算拨款安排支出表（政府预算经济分类）</t>
  </si>
  <si>
    <t>预算05-2表</t>
  </si>
  <si>
    <t>公共预算拨款安排支出表(部门预算经济分类)</t>
  </si>
  <si>
    <t>预算06表</t>
  </si>
  <si>
    <t>事业收入安排的支出预算表</t>
  </si>
  <si>
    <t>预算07表</t>
  </si>
  <si>
    <t>政府性基金预算收支表</t>
  </si>
  <si>
    <t>第二部分    部门预算附表</t>
  </si>
  <si>
    <t>预算08表</t>
  </si>
  <si>
    <t>财政拨款三公经费预算表</t>
  </si>
  <si>
    <t>预算08-1表</t>
  </si>
  <si>
    <t>因公出国(境)团组及经费安排预算表</t>
  </si>
  <si>
    <t>预算08-2表</t>
  </si>
  <si>
    <t>“三公”经费年度增减变化情况表</t>
  </si>
  <si>
    <t>预算09表</t>
  </si>
  <si>
    <t>会议费预算表</t>
  </si>
  <si>
    <t>预算10表</t>
  </si>
  <si>
    <t>培训费预算表</t>
  </si>
  <si>
    <t>预算11表</t>
  </si>
  <si>
    <t>国有资产占有情况表</t>
  </si>
  <si>
    <t>预算12表</t>
  </si>
  <si>
    <t>单位人员情况表</t>
  </si>
  <si>
    <t>第三部分    预算绩效目标表</t>
  </si>
  <si>
    <t>预算13-1表</t>
  </si>
  <si>
    <t>绩效目标申报表</t>
  </si>
  <si>
    <t>预算13-2表</t>
  </si>
  <si>
    <t>绩效目标审核表</t>
  </si>
  <si>
    <t>第四部分    政府采购预算表</t>
  </si>
  <si>
    <t>预算14表</t>
  </si>
  <si>
    <t>政府采购预算汇总表</t>
  </si>
  <si>
    <t>预算15表</t>
  </si>
  <si>
    <t>政府采购预算表</t>
  </si>
  <si>
    <t>预算01</t>
  </si>
  <si>
    <t>单位：元</t>
  </si>
  <si>
    <r>
      <rPr>
        <b/>
        <sz val="10"/>
        <rFont val="宋体"/>
        <family val="3"/>
        <charset val="134"/>
      </rPr>
      <t>收</t>
    </r>
    <r>
      <rPr>
        <b/>
        <sz val="10"/>
        <rFont val="宋体"/>
        <family val="3"/>
        <charset val="134"/>
      </rPr>
      <t>入</t>
    </r>
  </si>
  <si>
    <r>
      <rPr>
        <b/>
        <sz val="10"/>
        <rFont val="宋体"/>
        <family val="3"/>
        <charset val="134"/>
      </rPr>
      <t>支</t>
    </r>
    <r>
      <rPr>
        <b/>
        <sz val="10"/>
        <rFont val="宋体"/>
        <family val="3"/>
        <charset val="134"/>
      </rPr>
      <t>出</t>
    </r>
  </si>
  <si>
    <r>
      <rPr>
        <b/>
        <sz val="10"/>
        <rFont val="宋体"/>
        <family val="3"/>
        <charset val="134"/>
      </rPr>
      <t>项</t>
    </r>
    <r>
      <rPr>
        <b/>
        <sz val="10"/>
        <rFont val="宋体"/>
        <family val="3"/>
        <charset val="134"/>
      </rPr>
      <t>目</t>
    </r>
  </si>
  <si>
    <t>2018年预算</t>
  </si>
  <si>
    <t>功能分类</t>
  </si>
  <si>
    <t>政府预算经济分类</t>
  </si>
  <si>
    <t>部门预算经济分类</t>
  </si>
  <si>
    <t>一、公共预算拨款</t>
  </si>
  <si>
    <t>一、一般公共服务</t>
  </si>
  <si>
    <t>一、机关工资福利工资</t>
  </si>
  <si>
    <t>一、工资福利支出</t>
  </si>
  <si>
    <t xml:space="preserve">    1、基本支出</t>
  </si>
  <si>
    <t>二、外交</t>
  </si>
  <si>
    <t>二、机关商品和服务支出</t>
  </si>
  <si>
    <t>二、商品和服务支出</t>
  </si>
  <si>
    <t xml:space="preserve">       ⑴、公用经费</t>
  </si>
  <si>
    <t>三、国防</t>
  </si>
  <si>
    <t>三、机关资本性支出（一）</t>
  </si>
  <si>
    <t>三、对个人和家庭的补助</t>
  </si>
  <si>
    <t xml:space="preserve">       ⑵、人员经费</t>
  </si>
  <si>
    <t>四、公共安全</t>
  </si>
  <si>
    <t>四、机关资本性支出（二）</t>
  </si>
  <si>
    <t>四、对企事业单位的补助</t>
  </si>
  <si>
    <t xml:space="preserve">    2、专项业务费</t>
  </si>
  <si>
    <t>五、教育</t>
  </si>
  <si>
    <t>五、对事业单位经常性补助</t>
  </si>
  <si>
    <t>五、转移性支出</t>
  </si>
  <si>
    <t xml:space="preserve">    3、项目支出</t>
  </si>
  <si>
    <t>六、科学技术</t>
  </si>
  <si>
    <t>六、对事业单位资本性补助</t>
  </si>
  <si>
    <t>六、债务利息支出</t>
  </si>
  <si>
    <t>二 、事业收入</t>
  </si>
  <si>
    <t>七、文化体育与传媒</t>
  </si>
  <si>
    <t>七、对企业补助</t>
  </si>
  <si>
    <t>七、债务还本支出</t>
  </si>
  <si>
    <t xml:space="preserve">    1、纳入财政专户管理的教育收费</t>
  </si>
  <si>
    <t>八、社会保障和就业</t>
  </si>
  <si>
    <t>八、对企业资本性支出</t>
  </si>
  <si>
    <t>八、基本建设支出</t>
  </si>
  <si>
    <t xml:space="preserve">    2、其他事业收入</t>
  </si>
  <si>
    <t>九、社会保险基金</t>
  </si>
  <si>
    <t>九、对个人和家庭的补助</t>
  </si>
  <si>
    <t>九、其他资本性支出</t>
  </si>
  <si>
    <t>三、罚没收入</t>
  </si>
  <si>
    <t>十、医疗卫生与计划生育</t>
  </si>
  <si>
    <t>十、对社会保障基金补助</t>
  </si>
  <si>
    <t>十、其他支出</t>
  </si>
  <si>
    <t>四、行政性收费</t>
  </si>
  <si>
    <t>十一、节能环保</t>
  </si>
  <si>
    <t>十一、债务利息及费用支出</t>
  </si>
  <si>
    <t>十一、商品和服务类项目支出</t>
  </si>
  <si>
    <t>五、专项收入</t>
  </si>
  <si>
    <t>十二、城乡社区</t>
  </si>
  <si>
    <t>十二、债务还本支出</t>
  </si>
  <si>
    <t/>
  </si>
  <si>
    <t>六、事业单位经营收入</t>
  </si>
  <si>
    <t>十三、农林水</t>
  </si>
  <si>
    <t>十三、转移性支出</t>
  </si>
  <si>
    <t>七、政府性基金拨款</t>
  </si>
  <si>
    <t>十四、交通运输</t>
  </si>
  <si>
    <t>十四、预备费及预留</t>
  </si>
  <si>
    <t>八、其他收入</t>
  </si>
  <si>
    <t>十五、资源勘探信息等</t>
  </si>
  <si>
    <t>十五、其他支出</t>
  </si>
  <si>
    <t>九、上级补助收入</t>
  </si>
  <si>
    <t>十六、商业服务业等</t>
  </si>
  <si>
    <t>十、所属单位上缴收入</t>
  </si>
  <si>
    <t>十七、金融支出</t>
  </si>
  <si>
    <t>本年收入合计</t>
  </si>
  <si>
    <t>十八、援助其他地区支出</t>
  </si>
  <si>
    <t>十一、用事业收入弥补收支差额</t>
  </si>
  <si>
    <t>十九、国土海洋气象等</t>
  </si>
  <si>
    <t>十二、上年结余</t>
  </si>
  <si>
    <t>二十、住房保障支出</t>
  </si>
  <si>
    <t xml:space="preserve">    1、一般预算结余</t>
  </si>
  <si>
    <t>二十一、粮油物资储备管理事务</t>
  </si>
  <si>
    <t xml:space="preserve">    ⑴、正常经费结余</t>
  </si>
  <si>
    <t>二十二、预备费</t>
  </si>
  <si>
    <t xml:space="preserve">    ⑵、专项资金结余</t>
  </si>
  <si>
    <t>二十三、其他支出</t>
  </si>
  <si>
    <t xml:space="preserve">    ⑶、项目资金结余</t>
  </si>
  <si>
    <t>二十四、转移性支出</t>
  </si>
  <si>
    <t xml:space="preserve">    2、基金预算结余</t>
  </si>
  <si>
    <t>二十五、债务还本支出</t>
  </si>
  <si>
    <t>二十六、债务付息支出</t>
  </si>
  <si>
    <t>二十七、债务发行费用支出</t>
  </si>
  <si>
    <r>
      <rPr>
        <b/>
        <sz val="10"/>
        <rFont val="宋体"/>
        <family val="3"/>
        <charset val="134"/>
      </rPr>
      <t>收</t>
    </r>
    <r>
      <rPr>
        <b/>
        <sz val="10"/>
        <rFont val="宋体"/>
        <family val="3"/>
        <charset val="134"/>
      </rPr>
      <t>入</t>
    </r>
    <r>
      <rPr>
        <b/>
        <sz val="10"/>
        <rFont val="宋体"/>
        <family val="3"/>
        <charset val="134"/>
      </rPr>
      <t>总</t>
    </r>
    <r>
      <rPr>
        <b/>
        <sz val="10"/>
        <rFont val="宋体"/>
        <family val="3"/>
        <charset val="134"/>
      </rPr>
      <t>计</t>
    </r>
  </si>
  <si>
    <t>支出总计</t>
  </si>
  <si>
    <t>预算02</t>
  </si>
  <si>
    <t>项目</t>
  </si>
  <si>
    <t>总计</t>
  </si>
  <si>
    <t>公共预算拨款</t>
  </si>
  <si>
    <t>事业收入</t>
  </si>
  <si>
    <t>行政事业性收费</t>
  </si>
  <si>
    <t>罚没收入</t>
  </si>
  <si>
    <t>专项收入</t>
  </si>
  <si>
    <t>事业单位经营收入</t>
  </si>
  <si>
    <t>政府性基金拨款</t>
  </si>
  <si>
    <t>其他收入</t>
  </si>
  <si>
    <t>上级补助收入</t>
  </si>
  <si>
    <t>所属单位上缴收入</t>
  </si>
  <si>
    <t>用事业收入弥补收支差额</t>
  </si>
  <si>
    <t>上年结余</t>
  </si>
  <si>
    <t>功能分类科目编码（名称）</t>
  </si>
  <si>
    <t xml:space="preserve">单位名称  </t>
  </si>
  <si>
    <t>合计</t>
  </si>
  <si>
    <t>纳入财政专户管理的教育收费</t>
  </si>
  <si>
    <t>其他事业收入</t>
  </si>
  <si>
    <t>6.0</t>
  </si>
  <si>
    <t>7.0</t>
  </si>
  <si>
    <t>8.0</t>
  </si>
  <si>
    <t>9.0</t>
  </si>
  <si>
    <t>10.0</t>
  </si>
  <si>
    <t>11.0</t>
  </si>
  <si>
    <t>12.0</t>
  </si>
  <si>
    <t>13.0</t>
  </si>
  <si>
    <t>14.0</t>
  </si>
  <si>
    <t>公共预算结余</t>
  </si>
  <si>
    <t>基金预算结余</t>
  </si>
  <si>
    <t>总计：</t>
  </si>
  <si>
    <t>正常经费结余</t>
  </si>
  <si>
    <t>专项资金结余</t>
  </si>
  <si>
    <t>项目资金结余</t>
  </si>
  <si>
    <t>国土资源局</t>
  </si>
  <si>
    <t>靖边县不动产登记服务中心</t>
  </si>
  <si>
    <t>国土资源监察大队</t>
  </si>
  <si>
    <t>土地储备中心</t>
  </si>
  <si>
    <t>地质环境监测站</t>
  </si>
  <si>
    <t>脱贫攻坚移民搬迁办公室</t>
  </si>
  <si>
    <t>土地开发整理中心</t>
  </si>
  <si>
    <t>张家畔国土所</t>
  </si>
  <si>
    <t>新城国土所</t>
  </si>
  <si>
    <t>红墩界国土所</t>
  </si>
  <si>
    <t>小河国土所</t>
  </si>
  <si>
    <t>杨米涧国土所</t>
  </si>
  <si>
    <t>宁条梁国土资源所</t>
  </si>
  <si>
    <t>合   计</t>
  </si>
  <si>
    <r>
      <rPr>
        <sz val="10"/>
        <rFont val="宋体"/>
        <family val="3"/>
        <charset val="134"/>
      </rPr>
      <t>预算03</t>
    </r>
    <r>
      <rPr>
        <sz val="10"/>
        <rFont val="宋体"/>
        <family val="3"/>
        <charset val="134"/>
      </rPr>
      <t>-1</t>
    </r>
  </si>
  <si>
    <t>基本支出</t>
  </si>
  <si>
    <t>项目支出</t>
  </si>
  <si>
    <t>事业单位经营支出</t>
  </si>
  <si>
    <t>对附属单位补助支出</t>
  </si>
  <si>
    <t>补助下级支出</t>
  </si>
  <si>
    <t>上缴上级支出</t>
  </si>
  <si>
    <t>用事业资金弥补收支差额</t>
  </si>
  <si>
    <t xml:space="preserve">单位名称     </t>
  </si>
  <si>
    <t>机关工资福利支出</t>
  </si>
  <si>
    <t>机关商品和服务支出</t>
  </si>
  <si>
    <t>对事业单位经常性补助</t>
  </si>
  <si>
    <t>对个人和家庭补助支出</t>
  </si>
  <si>
    <t>机关资本性支出（一）</t>
  </si>
  <si>
    <t>机关资本性支出（二）</t>
  </si>
  <si>
    <t>对事业单位资本性补助</t>
  </si>
  <si>
    <t>对企业资本性支出</t>
  </si>
  <si>
    <t>宁条梁国土所</t>
  </si>
  <si>
    <t>合     计</t>
  </si>
  <si>
    <t>预算03-2</t>
  </si>
  <si>
    <t>功能分类   科目编码（名称）</t>
  </si>
  <si>
    <t>工资福利支出</t>
  </si>
  <si>
    <t>商品和服务支出</t>
  </si>
  <si>
    <t>商品和服务类项目</t>
  </si>
  <si>
    <t>基本建设和资本性支出项目</t>
  </si>
  <si>
    <r>
      <rPr>
        <sz val="10"/>
        <rFont val="宋体"/>
        <family val="3"/>
        <charset val="134"/>
      </rPr>
      <t>合</t>
    </r>
    <r>
      <rPr>
        <sz val="10"/>
        <rFont val="Arial"/>
        <family val="2"/>
      </rPr>
      <t xml:space="preserve">     </t>
    </r>
    <r>
      <rPr>
        <sz val="10"/>
        <rFont val="宋体"/>
        <family val="3"/>
        <charset val="134"/>
      </rPr>
      <t>计</t>
    </r>
  </si>
  <si>
    <t>预算04</t>
  </si>
  <si>
    <t>项目名称</t>
  </si>
  <si>
    <t>公共预
算拨款</t>
  </si>
  <si>
    <t>附属单位上缴收入</t>
  </si>
  <si>
    <t>上年结转</t>
  </si>
  <si>
    <t>备注</t>
  </si>
  <si>
    <t>纳入财政专户管理的收费</t>
  </si>
  <si>
    <t>其他事
业收入</t>
  </si>
  <si>
    <t>上年公共
预算结余</t>
  </si>
  <si>
    <t>上年基金
预算结余</t>
  </si>
  <si>
    <t>预算05-1</t>
  </si>
  <si>
    <t>对企业补助</t>
  </si>
  <si>
    <t>对个人和家庭的补助支出</t>
  </si>
  <si>
    <t>债务利息及费用支出</t>
  </si>
  <si>
    <t>债务还本支出</t>
  </si>
  <si>
    <t>转移性支出</t>
  </si>
  <si>
    <t>预备费及预留</t>
  </si>
  <si>
    <t>其他项目支出</t>
  </si>
  <si>
    <t>小计</t>
  </si>
  <si>
    <t>工资奖金津补贴</t>
  </si>
  <si>
    <t>社会保障缴费</t>
  </si>
  <si>
    <t>住房公积金</t>
  </si>
  <si>
    <t>其他工资福利支出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</si>
  <si>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</si>
  <si>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</si>
  <si>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</si>
  <si>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</si>
  <si>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</si>
  <si>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</si>
  <si>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</si>
  <si>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</si>
  <si>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维修（护）费</t>
  </si>
  <si>
    <t>其他商品和服务支出</t>
  </si>
  <si>
    <t>房屋建筑物购置</t>
  </si>
  <si>
    <t>基础设施建设</t>
  </si>
  <si>
    <t>公务用车购置</t>
  </si>
  <si>
    <t>土地征迁补偿和安置支出</t>
  </si>
  <si>
    <t>设备购置</t>
  </si>
  <si>
    <t>大型修缮</t>
  </si>
  <si>
    <t>其他资本性支出</t>
  </si>
  <si>
    <t>房屋建筑物购建</t>
  </si>
  <si>
    <t>其他对事业单位补助</t>
  </si>
  <si>
    <r>
      <rPr>
        <sz val="9"/>
        <color indexed="8"/>
        <rFont val="宋体"/>
        <family val="3"/>
        <charset val="134"/>
      </rPr>
      <t>资本性支出</t>
    </r>
    <r>
      <rPr>
        <sz val="7"/>
        <color indexed="8"/>
        <rFont val="宋体"/>
        <family val="3"/>
        <charset val="134"/>
      </rPr>
      <t>(一)</t>
    </r>
  </si>
  <si>
    <r>
      <rPr>
        <sz val="9"/>
        <color indexed="8"/>
        <rFont val="宋体"/>
        <family val="3"/>
        <charset val="134"/>
      </rPr>
      <t>资本性支出</t>
    </r>
    <r>
      <rPr>
        <sz val="7"/>
        <color indexed="8"/>
        <rFont val="宋体"/>
        <family val="3"/>
        <charset val="134"/>
      </rPr>
      <t>(二)</t>
    </r>
  </si>
  <si>
    <t>费用补贴</t>
  </si>
  <si>
    <t>利息补贴</t>
  </si>
  <si>
    <t>其他对企业补助</t>
  </si>
  <si>
    <r>
      <rPr>
        <sz val="9"/>
        <color indexed="8"/>
        <rFont val="宋体"/>
        <family val="3"/>
        <charset val="134"/>
      </rPr>
      <t>对企业资本性支出</t>
    </r>
    <r>
      <rPr>
        <sz val="7"/>
        <color indexed="8"/>
        <rFont val="宋体"/>
        <family val="3"/>
        <charset val="134"/>
      </rPr>
      <t>(一)</t>
    </r>
  </si>
  <si>
    <t>社会福利和救助</t>
  </si>
  <si>
    <t>助学金</t>
  </si>
  <si>
    <t>个人农业生产补贴</t>
  </si>
  <si>
    <t>离退休费</t>
  </si>
  <si>
    <t>其他对个人和家庭补助</t>
  </si>
  <si>
    <t>不动产登记中心</t>
  </si>
  <si>
    <t>靖边县国土资源监察大队</t>
  </si>
  <si>
    <t>靖边县移民办</t>
  </si>
  <si>
    <t>靖边县土地开发整理中心</t>
  </si>
  <si>
    <t>新城国土资源所</t>
  </si>
  <si>
    <t>小河国土资源所</t>
  </si>
  <si>
    <t>杨米涧国土资源所</t>
  </si>
  <si>
    <r>
      <rPr>
        <sz val="10"/>
        <rFont val="宋体"/>
        <family val="3"/>
        <charset val="134"/>
      </rPr>
      <t>预算0</t>
    </r>
    <r>
      <rPr>
        <sz val="10"/>
        <rFont val="宋体"/>
        <family val="3"/>
        <charset val="134"/>
      </rPr>
      <t>5-2</t>
    </r>
  </si>
  <si>
    <t>债务还本付息支出</t>
  </si>
  <si>
    <t>商品和服务类项目支出</t>
  </si>
  <si>
    <t>基本建设支出</t>
  </si>
  <si>
    <t>基本工资</t>
  </si>
  <si>
    <t>津贴补贴及绩效工资</t>
  </si>
  <si>
    <t>奖金</t>
  </si>
  <si>
    <t>其他保障缴费</t>
  </si>
  <si>
    <t>伙食补助费</t>
  </si>
  <si>
    <t>机关事业单位基本养老保险缴费</t>
  </si>
  <si>
    <t>职业年金缴费</t>
  </si>
  <si>
    <t>办公费</t>
  </si>
  <si>
    <t>印刷费</t>
  </si>
  <si>
    <t>咨询费</t>
  </si>
  <si>
    <t>手续费</t>
  </si>
  <si>
    <t>邮电费</t>
  </si>
  <si>
    <t>差旅费</t>
  </si>
  <si>
    <t>水电费</t>
  </si>
  <si>
    <t>取暖费</t>
  </si>
  <si>
    <t>其他交通费用</t>
  </si>
  <si>
    <t>物业管理费</t>
  </si>
  <si>
    <t>福利费</t>
  </si>
  <si>
    <t>租赁费</t>
  </si>
  <si>
    <t xml:space="preserve">维修费 </t>
  </si>
  <si>
    <t>专用材料费</t>
  </si>
  <si>
    <t>专用燃料费</t>
  </si>
  <si>
    <t>劳务费</t>
  </si>
  <si>
    <t>工会经费</t>
  </si>
  <si>
    <t>离休费</t>
  </si>
  <si>
    <t>退休费</t>
  </si>
  <si>
    <t>退职费</t>
  </si>
  <si>
    <t>抚恤金</t>
  </si>
  <si>
    <t>生活补助</t>
  </si>
  <si>
    <t>救济费</t>
  </si>
  <si>
    <t>医疗费</t>
  </si>
  <si>
    <t>奖励金</t>
  </si>
  <si>
    <t>采暖补贴</t>
  </si>
  <si>
    <t>物业服务补贴</t>
  </si>
  <si>
    <t>其他对个人和家庭的补助支出</t>
  </si>
  <si>
    <t>大型会议、活动、培训</t>
  </si>
  <si>
    <t>大宗印刷</t>
  </si>
  <si>
    <t>信息化网络运行维护</t>
  </si>
  <si>
    <t>宣传展销类</t>
  </si>
  <si>
    <t>房屋租赁</t>
  </si>
  <si>
    <t>执法办案</t>
  </si>
  <si>
    <t>出国（境）类项目</t>
  </si>
  <si>
    <t>其他商品和服务类项目</t>
  </si>
  <si>
    <t>被装购置费</t>
  </si>
  <si>
    <t>事业单位补贴</t>
  </si>
  <si>
    <t>办公设备购置</t>
  </si>
  <si>
    <t>专用设备购置</t>
  </si>
  <si>
    <t>信息网络构建</t>
  </si>
  <si>
    <t>物资储备</t>
  </si>
  <si>
    <t>其他交通工具购置</t>
  </si>
  <si>
    <t>其他基本建设支出</t>
  </si>
  <si>
    <t>信息网络及软件购置更新</t>
  </si>
  <si>
    <t>土地补偿</t>
  </si>
  <si>
    <t>安置补助</t>
  </si>
  <si>
    <t>地上附着物和青苗补偿</t>
  </si>
  <si>
    <t>拆迁补偿</t>
  </si>
  <si>
    <t>产权参股</t>
  </si>
  <si>
    <r>
      <rPr>
        <sz val="10"/>
        <rFont val="宋体"/>
        <family val="3"/>
        <charset val="134"/>
      </rPr>
      <t>合</t>
    </r>
    <r>
      <rPr>
        <sz val="10"/>
        <rFont val="Arial"/>
        <family val="2"/>
      </rPr>
      <t xml:space="preserve">      </t>
    </r>
    <r>
      <rPr>
        <sz val="10"/>
        <rFont val="宋体"/>
        <family val="3"/>
        <charset val="134"/>
      </rPr>
      <t>计</t>
    </r>
  </si>
  <si>
    <r>
      <rPr>
        <sz val="10"/>
        <rFont val="宋体"/>
        <family val="3"/>
        <charset val="134"/>
      </rPr>
      <t>预算</t>
    </r>
    <r>
      <rPr>
        <sz val="10"/>
        <rFont val="Arial"/>
        <family val="2"/>
      </rPr>
      <t>06</t>
    </r>
  </si>
  <si>
    <r>
      <rPr>
        <sz val="10"/>
        <rFont val="宋体"/>
        <family val="3"/>
        <charset val="134"/>
      </rPr>
      <t>预算</t>
    </r>
    <r>
      <rPr>
        <sz val="10"/>
        <rFont val="Arial"/>
        <family val="2"/>
      </rPr>
      <t>07</t>
    </r>
  </si>
  <si>
    <t>收入</t>
  </si>
  <si>
    <t>支                             出</t>
  </si>
  <si>
    <t>预算数</t>
  </si>
  <si>
    <t>支出功能分科目（按大类）</t>
  </si>
  <si>
    <t>支出经济科目（按大类）</t>
  </si>
  <si>
    <t>一、政府性基金拨款</t>
  </si>
  <si>
    <t>一、科学技术支出</t>
  </si>
  <si>
    <t>一、人员经费和公用经费支出</t>
  </si>
  <si>
    <t>二、文化体育与传媒支出</t>
  </si>
  <si>
    <t xml:space="preserve">   工资福利支出</t>
  </si>
  <si>
    <t>三、社会保障和就业支出</t>
  </si>
  <si>
    <t xml:space="preserve">   商品和服务支出</t>
  </si>
  <si>
    <t>四、节能环保支出</t>
  </si>
  <si>
    <t xml:space="preserve">   对个人和家庭的补助</t>
  </si>
  <si>
    <t>五、城乡社区支出</t>
  </si>
  <si>
    <t>二、专项业务经费支出</t>
  </si>
  <si>
    <t>六、农林水支出</t>
  </si>
  <si>
    <t>七、交通运输支出</t>
  </si>
  <si>
    <t>八、资源勘探信息等支出</t>
  </si>
  <si>
    <t>九、商业服务等支出</t>
  </si>
  <si>
    <t xml:space="preserve">   对企事业单位的补助</t>
  </si>
  <si>
    <t>十、金融支出</t>
  </si>
  <si>
    <t xml:space="preserve">   转移性支出</t>
  </si>
  <si>
    <t>十一、其他支出</t>
  </si>
  <si>
    <t xml:space="preserve">   债务利息支出</t>
  </si>
  <si>
    <t xml:space="preserve">十二、转移性支出 </t>
  </si>
  <si>
    <t xml:space="preserve">   基本建设支出</t>
  </si>
  <si>
    <t>十三、债务还本支出</t>
  </si>
  <si>
    <t xml:space="preserve">   其他资本性支出</t>
  </si>
  <si>
    <t>十四、债务付息支出</t>
  </si>
  <si>
    <t xml:space="preserve">   其他支出</t>
  </si>
  <si>
    <t>十五、债务发行费用支出</t>
  </si>
  <si>
    <t>三、上缴上级支出</t>
  </si>
  <si>
    <t>四、事业单位经营支出</t>
  </si>
  <si>
    <t>五、对附属单位补助支出</t>
  </si>
  <si>
    <t>本年支出合计</t>
  </si>
  <si>
    <r>
      <rPr>
        <sz val="10"/>
        <rFont val="宋体"/>
        <family val="3"/>
        <charset val="134"/>
      </rPr>
      <t>预算</t>
    </r>
    <r>
      <rPr>
        <sz val="10"/>
        <rFont val="Arial"/>
        <family val="2"/>
      </rPr>
      <t>08</t>
    </r>
  </si>
  <si>
    <t>单位：万元</t>
  </si>
  <si>
    <t>排序序号</t>
  </si>
  <si>
    <t>2018年预算数（财政拨款）</t>
  </si>
  <si>
    <t>2017年决算数（财政拨款）</t>
  </si>
  <si>
    <t>因公出国（境）费</t>
  </si>
  <si>
    <t>公务用车（预算数）</t>
  </si>
  <si>
    <t>公务用车（决算数）</t>
  </si>
  <si>
    <t>公务用车购置费</t>
  </si>
  <si>
    <t>公务用车运行费（预算数）</t>
  </si>
  <si>
    <t>公务用车运行费</t>
  </si>
  <si>
    <t>开发整理中心</t>
  </si>
  <si>
    <t>地质环境站</t>
  </si>
  <si>
    <t>不动产服务中心</t>
  </si>
  <si>
    <r>
      <rPr>
        <sz val="9"/>
        <rFont val="宋体"/>
        <family val="3"/>
        <charset val="134"/>
      </rPr>
      <t>预算0</t>
    </r>
    <r>
      <rPr>
        <sz val="9"/>
        <rFont val="宋体"/>
        <family val="3"/>
        <charset val="134"/>
      </rPr>
      <t>8</t>
    </r>
    <r>
      <rPr>
        <sz val="9"/>
        <rFont val="宋体"/>
        <family val="3"/>
        <charset val="134"/>
      </rPr>
      <t>-01表</t>
    </r>
  </si>
  <si>
    <t>团组属性</t>
  </si>
  <si>
    <t>团组类别</t>
  </si>
  <si>
    <t>上年度因公出国经费支出</t>
  </si>
  <si>
    <t>本年计划安排经费支出</t>
  </si>
  <si>
    <t>年度计划出访总量合计</t>
  </si>
  <si>
    <t>自行组团</t>
  </si>
  <si>
    <t>参团</t>
  </si>
  <si>
    <t>基本支出中安排</t>
  </si>
  <si>
    <t>项目支出中安排</t>
  </si>
  <si>
    <t>批次</t>
  </si>
  <si>
    <t>人次</t>
  </si>
  <si>
    <t>本单位参加人次</t>
  </si>
  <si>
    <t>厅局级</t>
  </si>
  <si>
    <t>县处级</t>
  </si>
  <si>
    <t>县处级以下</t>
  </si>
  <si>
    <r>
      <rPr>
        <sz val="10"/>
        <color rgb="FF000000"/>
        <rFont val="宋体"/>
        <family val="3"/>
        <charset val="134"/>
      </rPr>
      <t>预算</t>
    </r>
    <r>
      <rPr>
        <sz val="10"/>
        <color indexed="8"/>
        <rFont val="Arial"/>
        <family val="2"/>
      </rPr>
      <t>08-02</t>
    </r>
    <r>
      <rPr>
        <sz val="10"/>
        <color indexed="8"/>
        <rFont val="宋体"/>
        <family val="3"/>
        <charset val="134"/>
      </rPr>
      <t>表</t>
    </r>
  </si>
  <si>
    <t>金额</t>
  </si>
  <si>
    <t>数量</t>
  </si>
  <si>
    <t>本年预算数</t>
  </si>
  <si>
    <t>上年决算数</t>
  </si>
  <si>
    <t>增减</t>
  </si>
  <si>
    <t>增长原因及备注</t>
  </si>
  <si>
    <t>支出功能分类科目编码</t>
  </si>
  <si>
    <t>科目名称</t>
  </si>
  <si>
    <t>“三公经费”支出</t>
  </si>
  <si>
    <t>因公出国（境）支出</t>
  </si>
  <si>
    <t>公务用车购置费支出</t>
  </si>
  <si>
    <t>公务用车运行维护费支出</t>
  </si>
  <si>
    <t>公务接待费支出</t>
  </si>
  <si>
    <t>全年因公出国（境）人次</t>
  </si>
  <si>
    <t>公务用车保有量</t>
  </si>
  <si>
    <t>公务接待批次</t>
  </si>
  <si>
    <t>公务接待人次</t>
  </si>
  <si>
    <t>业务需要购置两辆面包车</t>
  </si>
  <si>
    <r>
      <rPr>
        <b/>
        <sz val="10"/>
        <color indexed="8"/>
        <rFont val="Arial"/>
        <family val="2"/>
      </rPr>
      <t>1</t>
    </r>
    <r>
      <rPr>
        <b/>
        <sz val="10"/>
        <color indexed="8"/>
        <rFont val="宋体"/>
        <family val="3"/>
        <charset val="134"/>
      </rPr>
      <t>、情况说明：</t>
    </r>
    <r>
      <rPr>
        <sz val="10"/>
        <color indexed="8"/>
        <rFont val="Arial"/>
        <family val="2"/>
      </rPr>
      <t>2018</t>
    </r>
    <r>
      <rPr>
        <sz val="10"/>
        <color indexed="8"/>
        <rFont val="宋体"/>
        <family val="3"/>
        <charset val="134"/>
      </rPr>
      <t>年“三公”经费预算</t>
    </r>
    <r>
      <rPr>
        <u/>
        <sz val="10"/>
        <color indexed="8"/>
        <rFont val="宋体"/>
        <family val="3"/>
        <charset val="134"/>
      </rPr>
      <t xml:space="preserve">   </t>
    </r>
    <r>
      <rPr>
        <sz val="10"/>
        <color indexed="8"/>
        <rFont val="宋体"/>
        <family val="3"/>
        <charset val="134"/>
      </rPr>
      <t>万元，与上年相比，下降</t>
    </r>
    <r>
      <rPr>
        <u/>
        <sz val="10"/>
        <color indexed="8"/>
        <rFont val="宋体"/>
        <family val="3"/>
        <charset val="134"/>
      </rPr>
      <t xml:space="preserve">   </t>
    </r>
    <r>
      <rPr>
        <sz val="10"/>
        <color indexed="8"/>
        <rFont val="宋体"/>
        <family val="3"/>
        <charset val="134"/>
      </rPr>
      <t>万元。其中：因公出国（境）经费预算安排</t>
    </r>
    <r>
      <rPr>
        <u/>
        <sz val="10"/>
        <color indexed="8"/>
        <rFont val="宋体"/>
        <family val="3"/>
        <charset val="134"/>
      </rPr>
      <t xml:space="preserve">  </t>
    </r>
    <r>
      <rPr>
        <sz val="10"/>
        <color indexed="8"/>
        <rFont val="宋体"/>
        <family val="3"/>
        <charset val="134"/>
      </rPr>
      <t>万元，较上年减少</t>
    </r>
    <r>
      <rPr>
        <u/>
        <sz val="10"/>
        <color indexed="8"/>
        <rFont val="宋体"/>
        <family val="3"/>
        <charset val="134"/>
      </rPr>
      <t xml:space="preserve">  </t>
    </r>
    <r>
      <rPr>
        <sz val="10"/>
        <color indexed="8"/>
        <rFont val="宋体"/>
        <family val="3"/>
        <charset val="134"/>
      </rPr>
      <t>万元，下降</t>
    </r>
    <r>
      <rPr>
        <u/>
        <sz val="10"/>
        <color indexed="8"/>
        <rFont val="宋体"/>
        <family val="3"/>
        <charset val="134"/>
      </rPr>
      <t xml:space="preserve">  </t>
    </r>
    <r>
      <rPr>
        <sz val="10"/>
        <color indexed="8"/>
        <rFont val="宋体"/>
        <family val="3"/>
        <charset val="134"/>
      </rPr>
      <t xml:space="preserve">%；公务用车购置费预算安排 </t>
    </r>
    <r>
      <rPr>
        <u/>
        <sz val="10"/>
        <color indexed="8"/>
        <rFont val="宋体"/>
        <family val="3"/>
        <charset val="134"/>
      </rPr>
      <t xml:space="preserve">  </t>
    </r>
    <r>
      <rPr>
        <sz val="10"/>
        <color indexed="8"/>
        <rFont val="宋体"/>
        <family val="3"/>
        <charset val="134"/>
      </rPr>
      <t>万元，较上年下降</t>
    </r>
    <r>
      <rPr>
        <u/>
        <sz val="10"/>
        <color indexed="8"/>
        <rFont val="宋体"/>
        <family val="3"/>
        <charset val="134"/>
      </rPr>
      <t xml:space="preserve">  </t>
    </r>
    <r>
      <rPr>
        <sz val="10"/>
        <color indexed="8"/>
        <rFont val="宋体"/>
        <family val="3"/>
        <charset val="134"/>
      </rPr>
      <t>万元，下降</t>
    </r>
    <r>
      <rPr>
        <u/>
        <sz val="10"/>
        <color indexed="8"/>
        <rFont val="宋体"/>
        <family val="3"/>
        <charset val="134"/>
      </rPr>
      <t xml:space="preserve">  </t>
    </r>
    <r>
      <rPr>
        <sz val="10"/>
        <color indexed="8"/>
        <rFont val="宋体"/>
        <family val="3"/>
        <charset val="134"/>
      </rPr>
      <t>%；公务用车运行维护费预算安排</t>
    </r>
    <r>
      <rPr>
        <u/>
        <sz val="10"/>
        <color indexed="8"/>
        <rFont val="宋体"/>
        <family val="3"/>
        <charset val="134"/>
      </rPr>
      <t xml:space="preserve">  </t>
    </r>
    <r>
      <rPr>
        <sz val="10"/>
        <color indexed="8"/>
        <rFont val="宋体"/>
        <family val="3"/>
        <charset val="134"/>
      </rPr>
      <t>万元，较上年下降</t>
    </r>
    <r>
      <rPr>
        <u/>
        <sz val="10"/>
        <color indexed="8"/>
        <rFont val="宋体"/>
        <family val="3"/>
        <charset val="134"/>
      </rPr>
      <t xml:space="preserve">   </t>
    </r>
    <r>
      <rPr>
        <sz val="10"/>
        <color indexed="8"/>
        <rFont val="宋体"/>
        <family val="3"/>
        <charset val="134"/>
      </rPr>
      <t>万元，下降</t>
    </r>
    <r>
      <rPr>
        <u/>
        <sz val="10"/>
        <color indexed="8"/>
        <rFont val="宋体"/>
        <family val="3"/>
        <charset val="134"/>
      </rPr>
      <t xml:space="preserve">   </t>
    </r>
    <r>
      <rPr>
        <sz val="10"/>
        <color indexed="8"/>
        <rFont val="宋体"/>
        <family val="3"/>
        <charset val="134"/>
      </rPr>
      <t>%；公务接待费预算安排</t>
    </r>
    <r>
      <rPr>
        <u/>
        <sz val="10"/>
        <color indexed="8"/>
        <rFont val="宋体"/>
        <family val="3"/>
        <charset val="134"/>
      </rPr>
      <t xml:space="preserve">   </t>
    </r>
    <r>
      <rPr>
        <sz val="10"/>
        <color indexed="8"/>
        <rFont val="宋体"/>
        <family val="3"/>
        <charset val="134"/>
      </rPr>
      <t>万元，较上年减少）</t>
    </r>
    <r>
      <rPr>
        <u/>
        <sz val="10"/>
        <color indexed="8"/>
        <rFont val="宋体"/>
        <family val="3"/>
        <charset val="134"/>
      </rPr>
      <t xml:space="preserve">   </t>
    </r>
    <r>
      <rPr>
        <sz val="10"/>
        <color indexed="8"/>
        <rFont val="宋体"/>
        <family val="3"/>
        <charset val="134"/>
      </rPr>
      <t>万元，下降</t>
    </r>
    <r>
      <rPr>
        <u/>
        <sz val="10"/>
        <color indexed="8"/>
        <rFont val="宋体"/>
        <family val="3"/>
        <charset val="134"/>
      </rPr>
      <t xml:space="preserve">   </t>
    </r>
    <r>
      <rPr>
        <sz val="10"/>
        <color indexed="8"/>
        <rFont val="宋体"/>
        <family val="3"/>
        <charset val="134"/>
      </rPr>
      <t>%；</t>
    </r>
  </si>
  <si>
    <r>
      <rPr>
        <b/>
        <sz val="10"/>
        <color indexed="8"/>
        <rFont val="新宋体"/>
        <family val="3"/>
        <charset val="134"/>
      </rPr>
      <t>2、补充说明：</t>
    </r>
    <r>
      <rPr>
        <sz val="10"/>
        <color indexed="8"/>
        <rFont val="新宋体"/>
        <family val="3"/>
        <charset val="134"/>
      </rPr>
      <t>①因公出国（境）团组情况：预计本年度安排出国（境）团组</t>
    </r>
    <r>
      <rPr>
        <u/>
        <sz val="10"/>
        <color indexed="8"/>
        <rFont val="新宋体"/>
        <family val="3"/>
        <charset val="134"/>
      </rPr>
      <t xml:space="preserve"> 0 </t>
    </r>
    <r>
      <rPr>
        <sz val="10"/>
        <color indexed="8"/>
        <rFont val="新宋体"/>
        <family val="3"/>
        <charset val="134"/>
      </rPr>
      <t>个，累计</t>
    </r>
    <r>
      <rPr>
        <u/>
        <sz val="10"/>
        <color indexed="8"/>
        <rFont val="新宋体"/>
        <family val="3"/>
        <charset val="134"/>
      </rPr>
      <t xml:space="preserve"> 0 </t>
    </r>
    <r>
      <rPr>
        <sz val="10"/>
        <color indexed="8"/>
        <rFont val="新宋体"/>
        <family val="3"/>
        <charset val="134"/>
      </rPr>
      <t>人次；②公务用车购置及保有情况：本年度公务用车预算</t>
    </r>
    <r>
      <rPr>
        <u/>
        <sz val="10"/>
        <color indexed="8"/>
        <rFont val="新宋体"/>
        <family val="3"/>
        <charset val="134"/>
      </rPr>
      <t xml:space="preserve">  </t>
    </r>
    <r>
      <rPr>
        <sz val="10"/>
        <color indexed="8"/>
        <rFont val="新宋体"/>
        <family val="3"/>
        <charset val="134"/>
      </rPr>
      <t>辆，公务用车购置费预算</t>
    </r>
    <r>
      <rPr>
        <u/>
        <sz val="10"/>
        <color indexed="8"/>
        <rFont val="新宋体"/>
        <family val="3"/>
        <charset val="134"/>
      </rPr>
      <t xml:space="preserve">  </t>
    </r>
    <r>
      <rPr>
        <sz val="10"/>
        <color indexed="8"/>
        <rFont val="新宋体"/>
        <family val="3"/>
        <charset val="134"/>
      </rPr>
      <t>万元，公务用车运行维护费预算</t>
    </r>
    <r>
      <rPr>
        <u/>
        <sz val="10"/>
        <color indexed="8"/>
        <rFont val="新宋体"/>
        <family val="3"/>
        <charset val="134"/>
      </rPr>
      <t xml:space="preserve">  </t>
    </r>
    <r>
      <rPr>
        <sz val="10"/>
        <color indexed="8"/>
        <rFont val="新宋体"/>
        <family val="3"/>
        <charset val="134"/>
      </rPr>
      <t>万元。③公务接待情况：预计本年度公务接待</t>
    </r>
    <r>
      <rPr>
        <u/>
        <sz val="10"/>
        <color indexed="8"/>
        <rFont val="新宋体"/>
        <family val="3"/>
        <charset val="134"/>
      </rPr>
      <t xml:space="preserve">     </t>
    </r>
    <r>
      <rPr>
        <sz val="10"/>
        <color indexed="8"/>
        <rFont val="新宋体"/>
        <family val="3"/>
        <charset val="134"/>
      </rPr>
      <t>批次，累计</t>
    </r>
    <r>
      <rPr>
        <u/>
        <sz val="10"/>
        <color indexed="8"/>
        <rFont val="新宋体"/>
        <family val="3"/>
        <charset val="134"/>
      </rPr>
      <t xml:space="preserve">   </t>
    </r>
    <r>
      <rPr>
        <sz val="10"/>
        <color indexed="8"/>
        <rFont val="新宋体"/>
        <family val="3"/>
        <charset val="134"/>
      </rPr>
      <t>人次。</t>
    </r>
  </si>
  <si>
    <r>
      <rPr>
        <sz val="10"/>
        <color indexed="8"/>
        <rFont val="宋体"/>
        <family val="3"/>
        <charset val="134"/>
      </rPr>
      <t>预算</t>
    </r>
    <r>
      <rPr>
        <sz val="10"/>
        <color indexed="8"/>
        <rFont val="Arial"/>
        <family val="2"/>
      </rPr>
      <t>09</t>
    </r>
    <r>
      <rPr>
        <sz val="10"/>
        <color indexed="8"/>
        <rFont val="宋体"/>
        <family val="3"/>
        <charset val="134"/>
      </rPr>
      <t>表</t>
    </r>
  </si>
  <si>
    <t>会议名称</t>
  </si>
  <si>
    <t>开始时间</t>
  </si>
  <si>
    <t>会议类别</t>
  </si>
  <si>
    <t>会议代表人数（人）</t>
  </si>
  <si>
    <t>工作人员（人）</t>
  </si>
  <si>
    <t>会议场所名称（饭店）</t>
  </si>
  <si>
    <t>会议天数（天）</t>
  </si>
  <si>
    <t>会议费支出安排</t>
  </si>
  <si>
    <t>资金来源</t>
  </si>
  <si>
    <t>召开理由和依据</t>
  </si>
  <si>
    <t>住宿费</t>
  </si>
  <si>
    <t>伙食费</t>
  </si>
  <si>
    <t>其他费用</t>
  </si>
  <si>
    <t xml:space="preserve">总计
</t>
  </si>
  <si>
    <t>财政拨款</t>
  </si>
  <si>
    <t>自有资金</t>
  </si>
  <si>
    <t>其他</t>
  </si>
  <si>
    <t>单位批准文号</t>
  </si>
  <si>
    <t>培训名称</t>
  </si>
  <si>
    <t>培训内容</t>
  </si>
  <si>
    <t>培训地点</t>
  </si>
  <si>
    <t>参训人数</t>
  </si>
  <si>
    <t>培训天数（天）</t>
  </si>
  <si>
    <t>培训费支出安排（万元）</t>
  </si>
  <si>
    <t>资金来源（万元）</t>
  </si>
  <si>
    <t xml:space="preserve">小计
</t>
  </si>
  <si>
    <t>场地费和讲课费</t>
  </si>
  <si>
    <t>资料费、交通费和其他费用</t>
  </si>
  <si>
    <t xml:space="preserve">其他
</t>
  </si>
  <si>
    <t>资产总计（万元）</t>
  </si>
  <si>
    <t>一、流动资产（万元）</t>
  </si>
  <si>
    <t>二、固定资产（万元）</t>
  </si>
  <si>
    <t xml:space="preserve">金额（合计）  </t>
  </si>
  <si>
    <t>（1）房屋（平方米）</t>
  </si>
  <si>
    <t>（2）车辆</t>
  </si>
  <si>
    <t>（3）单价20万以上设备</t>
  </si>
  <si>
    <t>（4）其他固定资产</t>
  </si>
  <si>
    <t>房屋数量</t>
  </si>
  <si>
    <t>房屋面积</t>
  </si>
  <si>
    <t xml:space="preserve">房屋价值 </t>
  </si>
  <si>
    <t>其中：办公用房</t>
  </si>
  <si>
    <t>台数</t>
  </si>
  <si>
    <t xml:space="preserve">车辆价值 </t>
  </si>
  <si>
    <t>设备数量</t>
  </si>
  <si>
    <t xml:space="preserve">设备价值 </t>
  </si>
  <si>
    <t xml:space="preserve">价值 </t>
  </si>
  <si>
    <t>办公房屋数量</t>
  </si>
  <si>
    <t>办公房屋面积</t>
  </si>
  <si>
    <t>办公房屋价值</t>
  </si>
  <si>
    <t>靖边县储备中心</t>
  </si>
  <si>
    <r>
      <rPr>
        <sz val="10"/>
        <color indexed="8"/>
        <rFont val="宋体"/>
        <family val="3"/>
        <charset val="134"/>
      </rPr>
      <t>合</t>
    </r>
    <r>
      <rPr>
        <sz val="10"/>
        <color indexed="8"/>
        <rFont val="Arial"/>
        <family val="2"/>
      </rPr>
      <t xml:space="preserve">          </t>
    </r>
    <r>
      <rPr>
        <sz val="10"/>
        <color indexed="8"/>
        <rFont val="宋体"/>
        <family val="3"/>
        <charset val="134"/>
      </rPr>
      <t>计</t>
    </r>
  </si>
  <si>
    <t>单位：人</t>
  </si>
  <si>
    <t>单位性质</t>
  </si>
  <si>
    <t>经费管理形式</t>
  </si>
  <si>
    <t>编制人数</t>
  </si>
  <si>
    <t>实有人员</t>
  </si>
  <si>
    <t>编制人数小计</t>
  </si>
  <si>
    <t>行政编制</t>
  </si>
  <si>
    <t>事业小计</t>
  </si>
  <si>
    <t>全额</t>
  </si>
  <si>
    <t>差额编制</t>
  </si>
  <si>
    <t>自收自支</t>
  </si>
  <si>
    <t>实有人数小计</t>
  </si>
  <si>
    <t>行政</t>
  </si>
  <si>
    <t>事业</t>
  </si>
  <si>
    <t>离休</t>
  </si>
  <si>
    <t>退休</t>
  </si>
  <si>
    <t>其他优抚救济人员</t>
  </si>
  <si>
    <t>学生人数</t>
  </si>
  <si>
    <t>事业编制</t>
  </si>
  <si>
    <t>其中：参照公务员管理编制</t>
  </si>
  <si>
    <t>行政小计</t>
  </si>
  <si>
    <t>公务员</t>
  </si>
  <si>
    <t>工勤人员</t>
  </si>
  <si>
    <t>临聘人员</t>
  </si>
  <si>
    <t>全额人数</t>
  </si>
  <si>
    <t>差额人数</t>
  </si>
  <si>
    <t>自收自支人数</t>
  </si>
  <si>
    <t>参照公务员管理的
事业单位人数</t>
  </si>
  <si>
    <t>专业技术人员</t>
  </si>
  <si>
    <t>管理人员</t>
  </si>
  <si>
    <t>60年代精简</t>
  </si>
  <si>
    <t>遗属人员</t>
  </si>
  <si>
    <t>伤残人员</t>
  </si>
  <si>
    <t>中专生</t>
  </si>
  <si>
    <t>高中</t>
  </si>
  <si>
    <t>初中</t>
  </si>
  <si>
    <t>小学</t>
  </si>
  <si>
    <t>厅级级人数</t>
  </si>
  <si>
    <t>副厅级人数</t>
  </si>
  <si>
    <t>处级人数</t>
  </si>
  <si>
    <t>副处级人数</t>
  </si>
  <si>
    <t>科级人数</t>
  </si>
  <si>
    <t>副科级人数</t>
  </si>
  <si>
    <t>科员人数</t>
  </si>
  <si>
    <t>办事员人数</t>
  </si>
  <si>
    <t>高级技师</t>
  </si>
  <si>
    <t>技师</t>
  </si>
  <si>
    <t>高级工</t>
  </si>
  <si>
    <t>中级工</t>
  </si>
  <si>
    <t>初级工</t>
  </si>
  <si>
    <t>正高</t>
  </si>
  <si>
    <t>副高</t>
  </si>
  <si>
    <t>中级</t>
  </si>
  <si>
    <t>助理</t>
  </si>
  <si>
    <t>员级</t>
  </si>
  <si>
    <t>五级职员</t>
  </si>
  <si>
    <t>六级职员</t>
  </si>
  <si>
    <t>七级职员</t>
  </si>
  <si>
    <t>八级职员</t>
  </si>
  <si>
    <t>九级职员</t>
  </si>
  <si>
    <t>十级职员</t>
  </si>
  <si>
    <t>二级</t>
  </si>
  <si>
    <t>三级</t>
  </si>
  <si>
    <t>四级</t>
  </si>
  <si>
    <t>五级及以下</t>
  </si>
  <si>
    <t>事业单位</t>
  </si>
  <si>
    <t>财政全额</t>
  </si>
  <si>
    <t>项目支出绩效目标申报表</t>
  </si>
  <si>
    <r>
      <rPr>
        <sz val="12"/>
        <rFont val="宋体"/>
        <family val="3"/>
        <charset val="134"/>
      </rPr>
      <t>（</t>
    </r>
    <r>
      <rPr>
        <sz val="12"/>
        <rFont val="Times New Roman"/>
        <family val="1"/>
      </rPr>
      <t xml:space="preserve">          </t>
    </r>
    <r>
      <rPr>
        <sz val="12"/>
        <rFont val="宋体"/>
        <family val="3"/>
        <charset val="134"/>
      </rPr>
      <t>年度）</t>
    </r>
  </si>
  <si>
    <t>主管部门及代码</t>
  </si>
  <si>
    <t>实施单位</t>
  </si>
  <si>
    <t>项目属性</t>
  </si>
  <si>
    <t>项目期</t>
  </si>
  <si>
    <t>项目资金
（万元）</t>
  </si>
  <si>
    <t xml:space="preserve"> 中期资金总额：</t>
  </si>
  <si>
    <t xml:space="preserve"> 年度资金总额：</t>
  </si>
  <si>
    <t xml:space="preserve">       其中：财政拨款</t>
  </si>
  <si>
    <r>
      <rPr>
        <sz val="12"/>
        <rFont val="宋体"/>
        <family val="3"/>
        <charset val="134"/>
      </rPr>
      <t xml:space="preserve">      </t>
    </r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    </t>
    </r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>其他资金</t>
    </r>
  </si>
  <si>
    <r>
      <rPr>
        <sz val="12"/>
        <rFont val="宋体"/>
        <family val="3"/>
        <charset val="134"/>
      </rPr>
      <t xml:space="preserve">            </t>
    </r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>其他资金</t>
    </r>
  </si>
  <si>
    <t>总
体
目
标</t>
  </si>
  <si>
    <r>
      <rPr>
        <sz val="12"/>
        <rFont val="宋体"/>
        <family val="3"/>
        <charset val="134"/>
      </rPr>
      <t>中期目标（20××年—20××+n</t>
    </r>
    <r>
      <rPr>
        <sz val="12"/>
        <rFont val="宋体"/>
        <family val="3"/>
        <charset val="134"/>
      </rPr>
      <t>年）</t>
    </r>
  </si>
  <si>
    <t>年度目标</t>
  </si>
  <si>
    <t xml:space="preserve">
 目标1：
 目标2：
 目标3：
 ……</t>
  </si>
  <si>
    <t>绩
效
指
标</t>
  </si>
  <si>
    <t>一级
指标</t>
  </si>
  <si>
    <t>二级指标</t>
  </si>
  <si>
    <t>指标内容</t>
  </si>
  <si>
    <t>指标值</t>
  </si>
  <si>
    <t>产
出
指
标</t>
  </si>
  <si>
    <t>数量指标</t>
  </si>
  <si>
    <t xml:space="preserve"> 指标1：</t>
  </si>
  <si>
    <t xml:space="preserve"> 指标2：</t>
  </si>
  <si>
    <t xml:space="preserve"> ……</t>
  </si>
  <si>
    <t>质量指标</t>
  </si>
  <si>
    <t>时效指标</t>
  </si>
  <si>
    <t>成本指标</t>
  </si>
  <si>
    <t>……</t>
  </si>
  <si>
    <t>效
益
指
标</t>
  </si>
  <si>
    <t>经济效益
指标</t>
  </si>
  <si>
    <t>社会效益
指标</t>
  </si>
  <si>
    <t>生态效益
指标</t>
  </si>
  <si>
    <t>可持续影响
指标</t>
  </si>
  <si>
    <t>满意度指标</t>
  </si>
  <si>
    <t>服务对象
满意度指标</t>
  </si>
  <si>
    <t>备         注：绩效指标可选择填写。</t>
  </si>
  <si>
    <t>项目支出绩效目标审核表</t>
  </si>
  <si>
    <t>审核内容</t>
  </si>
  <si>
    <t>审核要点</t>
  </si>
  <si>
    <t>审核意见</t>
  </si>
  <si>
    <t>得分</t>
  </si>
  <si>
    <t>完整性审核（20分）</t>
  </si>
  <si>
    <t>规范完整性（10分）</t>
  </si>
  <si>
    <t>绩效目标填报格式是否规范、符合规定要求</t>
  </si>
  <si>
    <t>优□  良□  中□  差□</t>
  </si>
  <si>
    <t>绩效目标填报内容是否完整、准确、详实，是否无缺项、错项</t>
  </si>
  <si>
    <t>明确清晰性（10分）</t>
  </si>
  <si>
    <t>绩效目标是否明确，内容是否具体，层次是否分明，表述是否准确</t>
  </si>
  <si>
    <t>绩效目标是否清晰，是否对项目预期产出和效果进行了充分、恰当的描述</t>
  </si>
  <si>
    <t>相关性审核（30分）</t>
  </si>
  <si>
    <t>目标相关性（15分）</t>
  </si>
  <si>
    <t>总体目标是否符合国家法律法规、国民经济和社会发展规划要求</t>
  </si>
  <si>
    <t>总体目标与本部门（单位）职能、发展规划和工作计划是否密切相关</t>
  </si>
  <si>
    <t>指标科学性（15分）</t>
  </si>
  <si>
    <t>绩效指标是否全面、充分，是否选取了关键指标并明确了具体指标值</t>
  </si>
  <si>
    <t>绩效指标是否细化、量化，便于监控和评价；难以量化的，定性描述是否充分、具体</t>
  </si>
  <si>
    <t>适当性审核（30分）</t>
  </si>
  <si>
    <t>绩效合理性（15分）</t>
  </si>
  <si>
    <t>预期绩效是否显著，是否能够体现实际产出和效果的明显改善</t>
  </si>
  <si>
    <t>预期绩效是否符合行业正常水平或事业发展规律；与同类项目相比，预期绩效是否合理</t>
  </si>
  <si>
    <t>资金匹配性（15分）</t>
  </si>
  <si>
    <t>绩效目标与项目资金量是否匹配，绩效目标是否过高或过低，资金规模是否过大或过小</t>
  </si>
  <si>
    <t>绩效目标与相应的支出内容、范围、方向、效果等是否匹配</t>
  </si>
  <si>
    <t>可行性审核（20分）</t>
  </si>
  <si>
    <t>实现可能性（10分）</t>
  </si>
  <si>
    <t>绩效目标是否经过充分调查研究、论证和合理测算</t>
  </si>
  <si>
    <t>绩效目标实现的可能性是否充分，是否考虑了现实条件和可操作性</t>
  </si>
  <si>
    <t>条件充分性（10分）</t>
  </si>
  <si>
    <t>项目实施方案是否合理，项目实施单位的组织实施能力和条件是否充分</t>
  </si>
  <si>
    <t>内部控制是否规范，预算和财务管理制度是否健全并得到有效执行</t>
  </si>
  <si>
    <t>综合评定意见</t>
  </si>
  <si>
    <t>总分及等级</t>
  </si>
  <si>
    <t>优□     良□     中□     差□</t>
  </si>
  <si>
    <t>评定意见</t>
  </si>
  <si>
    <t>采购预算合计</t>
  </si>
  <si>
    <t>其中</t>
  </si>
  <si>
    <t>货物类</t>
  </si>
  <si>
    <t>工程类</t>
  </si>
  <si>
    <t>服务类</t>
  </si>
  <si>
    <t>靖边县国土资源局</t>
  </si>
  <si>
    <t>不动产登记服务中心</t>
  </si>
  <si>
    <t>靖边县脱贫移民攻坚办公室</t>
  </si>
  <si>
    <t>财务负责人：</t>
  </si>
  <si>
    <t>经办人：</t>
  </si>
  <si>
    <t>备注：本表由部门单位汇总</t>
  </si>
  <si>
    <t>单位名称（公章）：</t>
  </si>
  <si>
    <t xml:space="preserve">     单位：元</t>
  </si>
  <si>
    <t>品目编码</t>
  </si>
  <si>
    <t>采购品目</t>
  </si>
  <si>
    <t>采购物品名称或项目名称</t>
  </si>
  <si>
    <t>规格及型号</t>
  </si>
  <si>
    <t>采购数量</t>
  </si>
  <si>
    <t>计量单位</t>
  </si>
  <si>
    <t>单价（元）</t>
  </si>
  <si>
    <t>总价</t>
  </si>
  <si>
    <t>资金来源（单位：元）</t>
  </si>
  <si>
    <t>本级一般公共预算</t>
  </si>
  <si>
    <t>本级基金</t>
  </si>
  <si>
    <t>中省市专项资金</t>
  </si>
  <si>
    <t>其他资金</t>
  </si>
  <si>
    <t>公用经费</t>
  </si>
  <si>
    <t>专项经费</t>
  </si>
  <si>
    <t>A</t>
  </si>
  <si>
    <t>A02</t>
  </si>
  <si>
    <t>通用设备</t>
  </si>
  <si>
    <t xml:space="preserve">A0201 </t>
  </si>
  <si>
    <t>计算机设备及软件</t>
  </si>
  <si>
    <t>A02010104</t>
  </si>
  <si>
    <t>台式计算机</t>
  </si>
  <si>
    <t>台式机</t>
  </si>
  <si>
    <t xml:space="preserve">惠普(HP)光影精灵580-055cn </t>
  </si>
  <si>
    <t>台</t>
  </si>
  <si>
    <t xml:space="preserve">A0204 </t>
  </si>
  <si>
    <t>图书档案设备</t>
  </si>
  <si>
    <t>A02040199</t>
  </si>
  <si>
    <t>其他图书档案装具</t>
  </si>
  <si>
    <t>档案盒、夹、皮等</t>
  </si>
  <si>
    <t>批</t>
  </si>
  <si>
    <t xml:space="preserve">A0206 </t>
  </si>
  <si>
    <t>电气设备</t>
  </si>
  <si>
    <t>A0206151001</t>
  </si>
  <si>
    <t>原电池和原电池组</t>
  </si>
  <si>
    <t>电池</t>
  </si>
  <si>
    <t>南孚5号</t>
  </si>
  <si>
    <t>盒</t>
  </si>
  <si>
    <t>A02061808</t>
  </si>
  <si>
    <t>热水器</t>
  </si>
  <si>
    <t>热水壶</t>
  </si>
  <si>
    <t>2L</t>
  </si>
  <si>
    <t>个</t>
  </si>
  <si>
    <t>A05</t>
  </si>
  <si>
    <t>图书和档案</t>
  </si>
  <si>
    <t xml:space="preserve">A0501 </t>
  </si>
  <si>
    <t>图书</t>
  </si>
  <si>
    <t>A050104</t>
  </si>
  <si>
    <t>普通期刊</t>
  </si>
  <si>
    <t>报纸、杂志等</t>
  </si>
  <si>
    <t>A09</t>
  </si>
  <si>
    <t>办公消耗用品及类似物品</t>
  </si>
  <si>
    <t xml:space="preserve">A0901 </t>
  </si>
  <si>
    <t>纸制文具及办公用品</t>
  </si>
  <si>
    <t xml:space="preserve">A090101 </t>
  </si>
  <si>
    <t xml:space="preserve">复印纸 </t>
  </si>
  <si>
    <t>A3\A4</t>
  </si>
  <si>
    <t>箱</t>
  </si>
  <si>
    <t>A090199</t>
  </si>
  <si>
    <t>其他纸制品</t>
  </si>
  <si>
    <t>一次性纸杯</t>
  </si>
  <si>
    <t>7盎司200ml </t>
  </si>
  <si>
    <t>其他物品</t>
  </si>
  <si>
    <t>档案袋</t>
  </si>
  <si>
    <t>1个x0.8元x1箱</t>
  </si>
  <si>
    <t>A0904</t>
  </si>
  <si>
    <t>文教用品</t>
  </si>
  <si>
    <t>A090402</t>
  </si>
  <si>
    <t>笔</t>
  </si>
  <si>
    <t>0.5-0.7</t>
  </si>
  <si>
    <t>A090499</t>
  </si>
  <si>
    <t>其他文教用品</t>
  </si>
  <si>
    <t>固体胶等</t>
  </si>
  <si>
    <t>5021合成胶</t>
  </si>
  <si>
    <t>长尾夹</t>
  </si>
  <si>
    <t>19mm\15mm\24mm</t>
  </si>
  <si>
    <t xml:space="preserve">A0905 </t>
  </si>
  <si>
    <t>清洁用品</t>
  </si>
  <si>
    <t>A090501</t>
  </si>
  <si>
    <t>卫生用纸制品</t>
  </si>
  <si>
    <t>卫生纸</t>
  </si>
  <si>
    <t>210mmx115mm</t>
  </si>
  <si>
    <t>袋</t>
  </si>
  <si>
    <t xml:space="preserve">A090599 </t>
  </si>
  <si>
    <t>其他清洁用具</t>
  </si>
  <si>
    <t>拖把</t>
  </si>
  <si>
    <t>旋转式拖把</t>
  </si>
  <si>
    <t>套</t>
  </si>
  <si>
    <t>A14</t>
  </si>
  <si>
    <t>电力、城市燃气、蒸汽和热水 、</t>
  </si>
  <si>
    <t>A1404</t>
  </si>
  <si>
    <t>水</t>
  </si>
  <si>
    <t>A14040201</t>
  </si>
  <si>
    <t>生活饮用水</t>
  </si>
  <si>
    <t>纯净水</t>
  </si>
  <si>
    <t>18L</t>
  </si>
  <si>
    <t>桶</t>
  </si>
  <si>
    <t>C</t>
  </si>
  <si>
    <t>服务</t>
  </si>
  <si>
    <t>C02</t>
  </si>
  <si>
    <t>信息技术服务</t>
  </si>
  <si>
    <t>C0206</t>
  </si>
  <si>
    <t>运行维护服务</t>
  </si>
  <si>
    <t xml:space="preserve">C020603 </t>
  </si>
  <si>
    <t>软件运维服务</t>
  </si>
  <si>
    <t>地籍、规划软件维护费</t>
  </si>
  <si>
    <t>项</t>
  </si>
  <si>
    <t xml:space="preserve">C08 </t>
  </si>
  <si>
    <t>商务服务</t>
  </si>
  <si>
    <t xml:space="preserve">C0801 </t>
  </si>
  <si>
    <t>法律服务</t>
  </si>
  <si>
    <t>C080102</t>
  </si>
  <si>
    <t>法律咨询服务</t>
  </si>
  <si>
    <t>C0806</t>
  </si>
  <si>
    <t>广告服务</t>
  </si>
  <si>
    <t>广告宣传</t>
  </si>
  <si>
    <t>625土地日活动、党建等相关宣传费</t>
  </si>
  <si>
    <t xml:space="preserve">C0814 </t>
  </si>
  <si>
    <t>印刷和出版服务</t>
  </si>
  <si>
    <t>C08140199</t>
  </si>
  <si>
    <t>其他印刷服务</t>
  </si>
  <si>
    <t>土地利用现状图、土地利用规划图、</t>
  </si>
  <si>
    <t>C09</t>
  </si>
  <si>
    <t>专业技术服务</t>
  </si>
  <si>
    <t>C0904</t>
  </si>
  <si>
    <t>测绘服务</t>
  </si>
  <si>
    <t>地籍测绘服务</t>
  </si>
  <si>
    <t>公益类建设项目勘测定界技术报告</t>
  </si>
  <si>
    <t>A0201</t>
  </si>
  <si>
    <t>A020101</t>
  </si>
  <si>
    <t>路由器</t>
  </si>
  <si>
    <t>电脑</t>
  </si>
  <si>
    <t>联想</t>
  </si>
  <si>
    <t>A0201060101</t>
  </si>
  <si>
    <t>喷墨打印机</t>
  </si>
  <si>
    <t>打印机</t>
  </si>
  <si>
    <t>兄弟MFC—7380</t>
  </si>
  <si>
    <t>A0202</t>
  </si>
  <si>
    <t>办公设备</t>
  </si>
  <si>
    <t>A020204</t>
  </si>
  <si>
    <t>多功能一体机</t>
  </si>
  <si>
    <t>打印复印机</t>
  </si>
  <si>
    <t>A02021101</t>
  </si>
  <si>
    <t>碎纸机</t>
  </si>
  <si>
    <t>齐心s330</t>
  </si>
  <si>
    <t>A02021401</t>
  </si>
  <si>
    <t>计算器</t>
  </si>
  <si>
    <t>简易计算器</t>
  </si>
  <si>
    <t>函数</t>
  </si>
  <si>
    <t>A0203</t>
  </si>
  <si>
    <t>车辆</t>
  </si>
  <si>
    <t>A02030503</t>
  </si>
  <si>
    <t>商务车</t>
  </si>
  <si>
    <t>执法车辆</t>
  </si>
  <si>
    <t>长安</t>
  </si>
  <si>
    <t>辆</t>
  </si>
  <si>
    <t>A0204</t>
  </si>
  <si>
    <t>档案盒，夹，皮</t>
  </si>
  <si>
    <t>A0206</t>
  </si>
  <si>
    <t>A0209</t>
  </si>
  <si>
    <t>广播、电视、电影设备</t>
  </si>
  <si>
    <t>A02091102</t>
  </si>
  <si>
    <t>摄像机</t>
  </si>
  <si>
    <t>执法摄像机</t>
  </si>
  <si>
    <t>索尼</t>
  </si>
  <si>
    <t>A0212</t>
  </si>
  <si>
    <t>计量标准器具及量具、衡具</t>
  </si>
  <si>
    <t>A021211</t>
  </si>
  <si>
    <t>量具</t>
  </si>
  <si>
    <t>量尺，量带</t>
  </si>
  <si>
    <t xml:space="preserve">A03 </t>
  </si>
  <si>
    <t>专用设备</t>
  </si>
  <si>
    <t>A033410</t>
  </si>
  <si>
    <t>测绘专用仪器</t>
  </si>
  <si>
    <t>GPS</t>
  </si>
  <si>
    <t>A06</t>
  </si>
  <si>
    <t>家具用具</t>
  </si>
  <si>
    <t>A060205</t>
  </si>
  <si>
    <t>木质台，桌类</t>
  </si>
  <si>
    <t>办公桌</t>
  </si>
  <si>
    <t>1.6米</t>
  </si>
  <si>
    <t>张</t>
  </si>
  <si>
    <t>A060302</t>
  </si>
  <si>
    <t>木凳</t>
  </si>
  <si>
    <t>办公椅子</t>
  </si>
  <si>
    <t>把</t>
  </si>
  <si>
    <t>A060402</t>
  </si>
  <si>
    <t>木骨架沙发类</t>
  </si>
  <si>
    <t>沙发</t>
  </si>
  <si>
    <t>A060503</t>
  </si>
  <si>
    <t>金属质柜类</t>
  </si>
  <si>
    <t>档案柜</t>
  </si>
  <si>
    <t>两开门</t>
  </si>
  <si>
    <t>组</t>
  </si>
  <si>
    <t>A090101</t>
  </si>
  <si>
    <t>复印纸</t>
  </si>
  <si>
    <t>A4纸</t>
  </si>
  <si>
    <t>70g/㎡，500张/包，12包/箱</t>
  </si>
  <si>
    <t>A090103</t>
  </si>
  <si>
    <t>信封</t>
  </si>
  <si>
    <t>包</t>
  </si>
  <si>
    <t>A090201</t>
  </si>
  <si>
    <t>鼓粉盒</t>
  </si>
  <si>
    <t>办公耗材</t>
  </si>
  <si>
    <t>笔类</t>
  </si>
  <si>
    <t>签字笔</t>
  </si>
  <si>
    <t>0.5—0.7mm</t>
  </si>
  <si>
    <t>笔记本，订书机，等办公用品，</t>
  </si>
  <si>
    <t>13L</t>
  </si>
  <si>
    <t>C04</t>
  </si>
  <si>
    <t>租赁服务（不带操作员）</t>
  </si>
  <si>
    <t>C0403</t>
  </si>
  <si>
    <t>车辆租赁服务</t>
  </si>
  <si>
    <t>租车</t>
  </si>
  <si>
    <t>拆房铲车租赁费</t>
  </si>
  <si>
    <t xml:space="preserve">C05 </t>
  </si>
  <si>
    <t xml:space="preserve">维修和保养服务 </t>
  </si>
  <si>
    <t>C050301</t>
  </si>
  <si>
    <t>车辆维修和保养服务</t>
  </si>
  <si>
    <t>车辆维修费</t>
  </si>
  <si>
    <t>维修费</t>
  </si>
  <si>
    <t>C050302</t>
  </si>
  <si>
    <t>车辆加油服务</t>
  </si>
  <si>
    <t>车辆燃油费</t>
  </si>
  <si>
    <t>油费</t>
  </si>
  <si>
    <t>C0814</t>
  </si>
  <si>
    <t>党建，扶贫广告印刷费</t>
  </si>
  <si>
    <t>A02010105</t>
  </si>
  <si>
    <t>便携式计算机</t>
  </si>
  <si>
    <t>笔记本电脑</t>
  </si>
  <si>
    <t>A02010201</t>
  </si>
  <si>
    <t>TP-LINK</t>
  </si>
  <si>
    <t>A02010508</t>
  </si>
  <si>
    <t>移动存储设备</t>
  </si>
  <si>
    <t>U盘、移动硬盘等</t>
  </si>
  <si>
    <t>32G、1T</t>
  </si>
  <si>
    <t>A0601</t>
  </si>
  <si>
    <t>床类</t>
  </si>
  <si>
    <t>A060104</t>
  </si>
  <si>
    <t>木质床类</t>
  </si>
  <si>
    <t>床</t>
  </si>
  <si>
    <t>1.5m</t>
  </si>
  <si>
    <t>A0602</t>
  </si>
  <si>
    <t>台、桌类</t>
  </si>
  <si>
    <t>木制台、桌类</t>
  </si>
  <si>
    <t>1.8m</t>
  </si>
  <si>
    <t>A0901</t>
  </si>
  <si>
    <t xml:space="preserve">   纸质文具及办公用品</t>
  </si>
  <si>
    <t>A09010101</t>
  </si>
  <si>
    <t>A3</t>
  </si>
  <si>
    <t>A09010102</t>
  </si>
  <si>
    <t>A4</t>
  </si>
  <si>
    <t>A090102</t>
  </si>
  <si>
    <t>A090106</t>
  </si>
  <si>
    <t>电话费</t>
  </si>
  <si>
    <t>普通话费</t>
  </si>
  <si>
    <t>部</t>
  </si>
  <si>
    <t>A0902</t>
  </si>
  <si>
    <t xml:space="preserve">   硒鼓、粉盒</t>
  </si>
  <si>
    <t>硒鼓</t>
  </si>
  <si>
    <t>东芝、联想</t>
  </si>
  <si>
    <t>A090202</t>
  </si>
  <si>
    <t>粉盒</t>
  </si>
  <si>
    <t>租赁服务</t>
  </si>
  <si>
    <t xml:space="preserve">   车辆及其他运输机械租赁服务</t>
  </si>
  <si>
    <t>普桑</t>
  </si>
  <si>
    <t>次</t>
  </si>
  <si>
    <t>传单宣传册印制</t>
  </si>
  <si>
    <t>A4/A3/32开</t>
  </si>
  <si>
    <t>大地测量服务</t>
  </si>
  <si>
    <t>A0603</t>
  </si>
  <si>
    <t>椅凳类</t>
  </si>
  <si>
    <t>木骨架为主的椅凳类</t>
  </si>
  <si>
    <t>办公椅</t>
  </si>
  <si>
    <t>A0605</t>
  </si>
  <si>
    <t>柜类</t>
  </si>
  <si>
    <t>文件柜</t>
  </si>
  <si>
    <t>C05</t>
  </si>
  <si>
    <t>维修和保养服务</t>
  </si>
  <si>
    <t>C0503</t>
  </si>
  <si>
    <t>车辆燃料费</t>
  </si>
  <si>
    <t>92#</t>
  </si>
  <si>
    <t>A020201</t>
  </si>
  <si>
    <t>复印机</t>
  </si>
  <si>
    <t>RISO SF5231C</t>
  </si>
  <si>
    <t>A0202050101</t>
  </si>
  <si>
    <t>数字照相机</t>
  </si>
  <si>
    <t>单反照相机</t>
  </si>
  <si>
    <t>2400万像素24--120镜头</t>
  </si>
  <si>
    <t xml:space="preserve">A02020502 </t>
  </si>
  <si>
    <t>镜头及器材</t>
  </si>
  <si>
    <t>照相机器材</t>
  </si>
  <si>
    <t>思锐RR2204</t>
  </si>
  <si>
    <t xml:space="preserve">A0209 </t>
  </si>
  <si>
    <t>通用摄像机</t>
  </si>
  <si>
    <t>索尼FDR-AX40</t>
  </si>
  <si>
    <t xml:space="preserve">计量标准器具及量具、衡器 </t>
  </si>
  <si>
    <t>量尺，量带、罗盘</t>
  </si>
  <si>
    <t>8寸、100米</t>
  </si>
  <si>
    <t xml:space="preserve">A0334 </t>
  </si>
  <si>
    <t>专用仪器仪表</t>
  </si>
  <si>
    <t>红外测距仪</t>
  </si>
  <si>
    <t>优利德LR1500</t>
  </si>
  <si>
    <t xml:space="preserve">A06 </t>
  </si>
  <si>
    <t xml:space="preserve">A0602 </t>
  </si>
  <si>
    <t xml:space="preserve">台、桌类 </t>
  </si>
  <si>
    <t>木骨架1.8m</t>
  </si>
  <si>
    <t xml:space="preserve">A0603 </t>
  </si>
  <si>
    <t xml:space="preserve">椅凳类 </t>
  </si>
  <si>
    <t>弓形办公椅</t>
  </si>
  <si>
    <t xml:space="preserve">A0604 </t>
  </si>
  <si>
    <t xml:space="preserve">沙发类 </t>
  </si>
  <si>
    <t>1+1+茶几</t>
  </si>
  <si>
    <t xml:space="preserve">柜类 </t>
  </si>
  <si>
    <t>A060501</t>
  </si>
  <si>
    <t xml:space="preserve">木质柜类 </t>
  </si>
  <si>
    <t>书柜</t>
  </si>
  <si>
    <t>两门</t>
  </si>
  <si>
    <t>A07</t>
  </si>
  <si>
    <t xml:space="preserve">纺织原料、毛皮、被服装具 </t>
  </si>
  <si>
    <t>A0703</t>
  </si>
  <si>
    <t xml:space="preserve">被服装具 </t>
  </si>
  <si>
    <t>A07030103</t>
  </si>
  <si>
    <t xml:space="preserve">普通服装 </t>
  </si>
  <si>
    <t>演练专用服装</t>
  </si>
  <si>
    <t>SFVest反光马甲</t>
  </si>
  <si>
    <t>A07030104</t>
  </si>
  <si>
    <t xml:space="preserve"> 鞋、靴及附件 </t>
  </si>
  <si>
    <t>雨衣雨鞋雨伞</t>
  </si>
  <si>
    <t>bluefield成人雨披</t>
  </si>
  <si>
    <t>A07030304</t>
  </si>
  <si>
    <t>盥洗、厨房用织物制品</t>
  </si>
  <si>
    <t>宣传用围裙、门帘</t>
  </si>
  <si>
    <t>90*120cm</t>
  </si>
  <si>
    <t>硒鼓、粉盒</t>
  </si>
  <si>
    <t>电脑耗材</t>
  </si>
  <si>
    <t>东芝</t>
  </si>
  <si>
    <t xml:space="preserve">A090202 </t>
  </si>
  <si>
    <t>彩墨</t>
  </si>
  <si>
    <t>爱普生</t>
  </si>
  <si>
    <t>支</t>
  </si>
  <si>
    <t>A090205</t>
  </si>
  <si>
    <t>色带</t>
  </si>
  <si>
    <t>传真机色带</t>
  </si>
  <si>
    <t>胶水类</t>
  </si>
  <si>
    <t>A09010401</t>
  </si>
  <si>
    <t>A09010402</t>
  </si>
  <si>
    <t>A090105</t>
  </si>
  <si>
    <t>A09010501</t>
  </si>
  <si>
    <t>笔记本</t>
  </si>
  <si>
    <t>200x140</t>
  </si>
  <si>
    <t>本</t>
  </si>
  <si>
    <t>长尾夹等</t>
  </si>
  <si>
    <t>A18</t>
  </si>
  <si>
    <t>橡胶、塑料、玻璃和陶瓷制品</t>
  </si>
  <si>
    <t xml:space="preserve">A1803 </t>
  </si>
  <si>
    <t>玻璃及其制品</t>
  </si>
  <si>
    <t xml:space="preserve">A180305 </t>
  </si>
  <si>
    <t xml:space="preserve">玻璃保温容器及其玻璃胆 </t>
  </si>
  <si>
    <t>宣传用玻璃保温水杯</t>
  </si>
  <si>
    <t>240ml</t>
  </si>
  <si>
    <t xml:space="preserve">租赁服务（不带操作员） </t>
  </si>
  <si>
    <t>车辆及其他运输机械租赁服务</t>
  </si>
  <si>
    <t>巡排查车辆租赁费</t>
  </si>
  <si>
    <t>四驱越野车</t>
  </si>
  <si>
    <t xml:space="preserve">C0501 </t>
  </si>
  <si>
    <t>计算机设备维修和保养服务</t>
  </si>
  <si>
    <t>计算机设备、网络、信息安全维修</t>
  </si>
  <si>
    <t>计算机等维修</t>
  </si>
  <si>
    <t xml:space="preserve">车辆维修和保养服务 </t>
  </si>
  <si>
    <t xml:space="preserve">C050399 </t>
  </si>
  <si>
    <t>其他车辆维修和保养服务</t>
  </si>
  <si>
    <t>车辆保险等</t>
  </si>
  <si>
    <t>广告宣传培训</t>
  </si>
  <si>
    <t>1.5m*2m</t>
  </si>
  <si>
    <t>C0903</t>
  </si>
  <si>
    <t>气象服务</t>
  </si>
  <si>
    <t>气象服务费</t>
  </si>
  <si>
    <t>信息发布</t>
  </si>
  <si>
    <t>简易、函数计算器</t>
  </si>
  <si>
    <t xml:space="preserve">A090205 </t>
  </si>
  <si>
    <t>爱普生 LQ-300K</t>
  </si>
  <si>
    <t>条</t>
  </si>
  <si>
    <t xml:space="preserve">   车辆维修和保养服务</t>
  </si>
  <si>
    <t>维修、保养及燃油</t>
  </si>
  <si>
    <t>油修</t>
  </si>
  <si>
    <t>M7615DNA</t>
  </si>
  <si>
    <t>A0201060901</t>
  </si>
  <si>
    <t>捷宇智汇星V16/V32</t>
  </si>
  <si>
    <t>国土资源局</t>
    <phoneticPr fontId="67" type="noConversion"/>
  </si>
  <si>
    <t>一、人员经费</t>
  </si>
  <si>
    <t>二、公用经费</t>
  </si>
  <si>
    <t>三、专项业务经费</t>
  </si>
  <si>
    <r>
      <rPr>
        <sz val="10"/>
        <rFont val="宋体"/>
        <family val="3"/>
        <charset val="134"/>
      </rPr>
      <t>合</t>
    </r>
    <r>
      <rPr>
        <sz val="10"/>
        <rFont val="Arial"/>
        <family val="2"/>
      </rPr>
      <t xml:space="preserve">        </t>
    </r>
    <r>
      <rPr>
        <sz val="10"/>
        <rFont val="宋体"/>
        <family val="3"/>
        <charset val="134"/>
      </rPr>
      <t>计</t>
    </r>
    <phoneticPr fontId="67" type="noConversion"/>
  </si>
  <si>
    <t>单位：万元</t>
    <phoneticPr fontId="67" type="noConversion"/>
  </si>
  <si>
    <t>移民办</t>
    <phoneticPr fontId="69" type="noConversion"/>
  </si>
  <si>
    <t>A02</t>
    <phoneticPr fontId="20" type="noConversion"/>
  </si>
  <si>
    <t xml:space="preserve">惠普(HP)光影精灵580-055cn </t>
    <phoneticPr fontId="20" type="noConversion"/>
  </si>
  <si>
    <t>Lenovo720S</t>
    <phoneticPr fontId="20" type="noConversion"/>
  </si>
  <si>
    <t>批</t>
    <phoneticPr fontId="20" type="noConversion"/>
  </si>
  <si>
    <t>激光A4幅面打印机</t>
    <phoneticPr fontId="20" type="noConversion"/>
  </si>
  <si>
    <t>扫描仪</t>
    <phoneticPr fontId="20" type="noConversion"/>
  </si>
  <si>
    <t>A06</t>
    <phoneticPr fontId="20" type="noConversion"/>
  </si>
  <si>
    <t>家具用具</t>
    <phoneticPr fontId="20" type="noConversion"/>
  </si>
  <si>
    <t>木骨架1.8m</t>
    <phoneticPr fontId="20" type="noConversion"/>
  </si>
  <si>
    <t>弓形办公椅</t>
    <phoneticPr fontId="20" type="noConversion"/>
  </si>
  <si>
    <t>C</t>
    <phoneticPr fontId="20" type="noConversion"/>
  </si>
  <si>
    <t>服务类</t>
    <phoneticPr fontId="20" type="noConversion"/>
  </si>
  <si>
    <t>C08</t>
    <phoneticPr fontId="20" type="noConversion"/>
  </si>
  <si>
    <t>移民传单宣传册印制</t>
    <phoneticPr fontId="20" type="noConversion"/>
  </si>
  <si>
    <t>项</t>
    <phoneticPr fontId="20" type="noConversion"/>
  </si>
  <si>
    <t>C10</t>
  </si>
  <si>
    <t>工程咨询管理服务</t>
  </si>
  <si>
    <t>C1001</t>
  </si>
  <si>
    <t>设计前咨询服务</t>
    <phoneticPr fontId="20" type="noConversion"/>
  </si>
  <si>
    <t>经济型评估、工程技术、计前的咨询</t>
    <phoneticPr fontId="20" type="noConversion"/>
  </si>
  <si>
    <t>C13</t>
    <phoneticPr fontId="20" type="noConversion"/>
  </si>
  <si>
    <t>公共设施管理服务</t>
  </si>
  <si>
    <t>C1301</t>
  </si>
  <si>
    <t>城市规划和设计服务</t>
    <phoneticPr fontId="20" type="noConversion"/>
  </si>
  <si>
    <t>土地、基础设施、园林等进行规划和设计</t>
    <phoneticPr fontId="20" type="noConversion"/>
  </si>
  <si>
    <t>不动产中心</t>
    <phoneticPr fontId="69" type="noConversion"/>
  </si>
  <si>
    <t>地质环境监测站</t>
    <phoneticPr fontId="69" type="noConversion"/>
  </si>
  <si>
    <t>监察大队</t>
    <phoneticPr fontId="69" type="noConversion"/>
  </si>
  <si>
    <t>开发中心</t>
    <phoneticPr fontId="69" type="noConversion"/>
  </si>
  <si>
    <t>储备中心</t>
    <phoneticPr fontId="69" type="noConversion"/>
  </si>
</sst>
</file>

<file path=xl/styles.xml><?xml version="1.0" encoding="utf-8"?>
<styleSheet xmlns="http://schemas.openxmlformats.org/spreadsheetml/2006/main">
  <numFmts count="14">
    <numFmt numFmtId="176" formatCode="00"/>
    <numFmt numFmtId="177" formatCode="0_);[Red]\(0\)"/>
    <numFmt numFmtId="178" formatCode="#,##0_);[Red]\(#,##0\)"/>
    <numFmt numFmtId="179" formatCode="#,##0_ "/>
    <numFmt numFmtId="180" formatCode="0.00_ "/>
    <numFmt numFmtId="181" formatCode="* #,##0.00;* \-#,##0.00;* &quot;&quot;??;@"/>
    <numFmt numFmtId="182" formatCode="#,##0.0_ "/>
    <numFmt numFmtId="183" formatCode="#"/>
    <numFmt numFmtId="184" formatCode="0.00_);[Red]\(0.00\)"/>
    <numFmt numFmtId="185" formatCode="0000"/>
    <numFmt numFmtId="186" formatCode="#,##0.00_ "/>
    <numFmt numFmtId="187" formatCode="#,###.00"/>
    <numFmt numFmtId="188" formatCode="#,##0.00_);[Red]\(#,##0.00\)"/>
    <numFmt numFmtId="189" formatCode="#,##0.00_);\(#,##0.00\)"/>
  </numFmts>
  <fonts count="73">
    <font>
      <sz val="10"/>
      <name val="Arial"/>
      <charset val="134"/>
    </font>
    <font>
      <sz val="10"/>
      <name val="宋体"/>
      <family val="3"/>
      <charset val="134"/>
    </font>
    <font>
      <sz val="10"/>
      <color indexed="8"/>
      <name val="宋体"/>
      <family val="3"/>
      <charset val="134"/>
    </font>
    <font>
      <sz val="12"/>
      <name val="宋体"/>
      <family val="3"/>
      <charset val="134"/>
    </font>
    <font>
      <b/>
      <sz val="10"/>
      <name val="宋体"/>
      <family val="3"/>
      <charset val="134"/>
    </font>
    <font>
      <b/>
      <sz val="20"/>
      <name val="华康简标题宋"/>
      <charset val="134"/>
    </font>
    <font>
      <sz val="11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0"/>
      <name val="黑体"/>
      <family val="3"/>
      <charset val="134"/>
    </font>
    <font>
      <b/>
      <sz val="10"/>
      <name val="黑体"/>
      <family val="3"/>
      <charset val="134"/>
    </font>
    <font>
      <sz val="20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0"/>
      <name val="宋体"/>
      <family val="3"/>
      <charset val="134"/>
      <scheme val="major"/>
    </font>
    <font>
      <sz val="12"/>
      <name val="黑体"/>
      <family val="3"/>
      <charset val="134"/>
    </font>
    <font>
      <b/>
      <sz val="16"/>
      <color indexed="8"/>
      <name val="宋体"/>
      <family val="3"/>
      <charset val="134"/>
    </font>
    <font>
      <b/>
      <sz val="12"/>
      <color indexed="8"/>
      <name val="宋体"/>
      <family val="3"/>
      <charset val="134"/>
    </font>
    <font>
      <b/>
      <sz val="16"/>
      <name val="宋体"/>
      <family val="3"/>
      <charset val="134"/>
    </font>
    <font>
      <sz val="14"/>
      <name val="宋体"/>
      <family val="3"/>
      <charset val="134"/>
    </font>
    <font>
      <sz val="9"/>
      <name val="宋体"/>
      <family val="3"/>
      <charset val="134"/>
    </font>
    <font>
      <sz val="14"/>
      <name val="黑体"/>
      <family val="3"/>
      <charset val="134"/>
    </font>
    <font>
      <sz val="10"/>
      <name val="仿宋_GB2312"/>
      <charset val="134"/>
    </font>
    <font>
      <sz val="10"/>
      <color indexed="8"/>
      <name val="Arial"/>
      <family val="2"/>
    </font>
    <font>
      <b/>
      <sz val="14"/>
      <color indexed="8"/>
      <name val="黑体"/>
      <family val="3"/>
      <charset val="134"/>
    </font>
    <font>
      <b/>
      <sz val="16"/>
      <color indexed="8"/>
      <name val="黑体"/>
      <family val="3"/>
      <charset val="134"/>
    </font>
    <font>
      <sz val="9"/>
      <color indexed="8"/>
      <name val="宋体"/>
      <family val="3"/>
      <charset val="134"/>
    </font>
    <font>
      <sz val="10"/>
      <color indexed="48"/>
      <name val="宋体"/>
      <family val="3"/>
      <charset val="134"/>
    </font>
    <font>
      <b/>
      <sz val="10"/>
      <color indexed="8"/>
      <name val="Arial"/>
      <family val="2"/>
    </font>
    <font>
      <sz val="9"/>
      <color indexed="8"/>
      <name val="Arial"/>
      <family val="2"/>
    </font>
    <font>
      <sz val="10"/>
      <color indexed="8"/>
      <name val="新宋体"/>
      <family val="3"/>
      <charset val="134"/>
    </font>
    <font>
      <sz val="10"/>
      <color rgb="FF000000"/>
      <name val="宋体"/>
      <family val="3"/>
      <charset val="134"/>
    </font>
    <font>
      <b/>
      <sz val="22"/>
      <color indexed="8"/>
      <name val="宋体"/>
      <family val="3"/>
      <charset val="134"/>
    </font>
    <font>
      <b/>
      <sz val="10"/>
      <color indexed="8"/>
      <name val="新宋体"/>
      <family val="3"/>
      <charset val="134"/>
    </font>
    <font>
      <b/>
      <sz val="18"/>
      <name val="宋体"/>
      <family val="3"/>
      <charset val="134"/>
    </font>
    <font>
      <sz val="16"/>
      <name val="宋体"/>
      <family val="3"/>
      <charset val="134"/>
    </font>
    <font>
      <sz val="9"/>
      <color indexed="8"/>
      <name val="黑体"/>
      <family val="3"/>
      <charset val="134"/>
    </font>
    <font>
      <sz val="10"/>
      <color indexed="8"/>
      <name val="黑体"/>
      <family val="3"/>
      <charset val="134"/>
    </font>
    <font>
      <sz val="12"/>
      <color indexed="8"/>
      <name val="黑体"/>
      <family val="3"/>
      <charset val="134"/>
    </font>
    <font>
      <sz val="18"/>
      <color indexed="8"/>
      <name val="宋体"/>
      <family val="3"/>
      <charset val="134"/>
    </font>
    <font>
      <sz val="18"/>
      <color indexed="8"/>
      <name val="仿宋_GB2312"/>
      <charset val="134"/>
    </font>
    <font>
      <b/>
      <sz val="14"/>
      <name val="黑体"/>
      <family val="3"/>
      <charset val="134"/>
    </font>
    <font>
      <b/>
      <sz val="10"/>
      <name val="Arial"/>
      <family val="2"/>
    </font>
    <font>
      <sz val="14"/>
      <name val="Arial"/>
      <family val="2"/>
    </font>
    <font>
      <b/>
      <sz val="22"/>
      <name val="宋体"/>
      <family val="3"/>
      <charset val="134"/>
    </font>
    <font>
      <b/>
      <sz val="14"/>
      <name val="宋体"/>
      <family val="3"/>
      <charset val="134"/>
    </font>
    <font>
      <b/>
      <sz val="14"/>
      <name val="Arial"/>
      <family val="2"/>
    </font>
    <font>
      <sz val="14"/>
      <name val="华文仿宋"/>
      <family val="3"/>
      <charset val="134"/>
    </font>
    <font>
      <sz val="10"/>
      <name val="华文仿宋"/>
      <family val="3"/>
      <charset val="134"/>
    </font>
    <font>
      <b/>
      <sz val="36"/>
      <name val="宋体"/>
      <family val="3"/>
      <charset val="134"/>
    </font>
    <font>
      <b/>
      <sz val="20"/>
      <name val="宋体"/>
      <family val="3"/>
      <charset val="134"/>
    </font>
    <font>
      <sz val="12"/>
      <name val="仿宋_GB2312"/>
      <charset val="134"/>
    </font>
    <font>
      <b/>
      <sz val="20"/>
      <color indexed="8"/>
      <name val="方正小标宋简体"/>
      <charset val="134"/>
    </font>
    <font>
      <b/>
      <sz val="14"/>
      <color indexed="8"/>
      <name val="仿宋_GB2312"/>
      <charset val="134"/>
    </font>
    <font>
      <sz val="14"/>
      <color indexed="8"/>
      <name val="仿宋_GB2312"/>
      <charset val="134"/>
    </font>
    <font>
      <sz val="14"/>
      <color rgb="FF000000"/>
      <name val="仿宋_GB2312"/>
      <charset val="134"/>
    </font>
    <font>
      <b/>
      <sz val="14"/>
      <name val="仿宋_GB2312"/>
      <charset val="134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sz val="12"/>
      <name val="Times New Roman"/>
      <family val="1"/>
    </font>
    <font>
      <u/>
      <sz val="10"/>
      <color indexed="8"/>
      <name val="宋体"/>
      <family val="3"/>
      <charset val="134"/>
    </font>
    <font>
      <u/>
      <sz val="10"/>
      <color indexed="8"/>
      <name val="新宋体"/>
      <family val="3"/>
      <charset val="134"/>
    </font>
    <font>
      <sz val="7"/>
      <color indexed="8"/>
      <name val="宋体"/>
      <family val="3"/>
      <charset val="134"/>
    </font>
    <font>
      <sz val="14"/>
      <name val="仿宋_GB2312"/>
      <charset val="134"/>
    </font>
    <font>
      <sz val="10"/>
      <name val="宋体"/>
      <family val="3"/>
      <charset val="134"/>
    </font>
    <font>
      <sz val="10"/>
      <name val="Arial"/>
      <family val="2"/>
    </font>
    <font>
      <sz val="10"/>
      <color indexed="8"/>
      <name val="宋体"/>
      <family val="3"/>
      <charset val="134"/>
    </font>
    <font>
      <sz val="9"/>
      <name val="Arial"/>
      <family val="2"/>
    </font>
    <font>
      <sz val="10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0"/>
      <color rgb="FF000000"/>
      <name val="宋体"/>
      <family val="3"/>
      <charset val="134"/>
      <scheme val="minor"/>
    </font>
    <font>
      <sz val="10"/>
      <color rgb="FF000000"/>
      <name val="宋体"/>
      <family val="3"/>
      <charset val="134"/>
      <scheme val="minor"/>
    </font>
    <font>
      <sz val="10"/>
      <color rgb="FF000000"/>
      <name val="黑体"/>
      <family val="3"/>
      <charset val="134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FF"/>
        <bgColor indexed="64"/>
      </patternFill>
    </fill>
  </fills>
  <borders count="4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28">
    <xf numFmtId="0" fontId="0" fillId="0" borderId="0" applyNumberFormat="0" applyFont="0" applyFill="0" applyBorder="0" applyAlignment="0" applyProtection="0"/>
    <xf numFmtId="0" fontId="57" fillId="7" borderId="0" applyNumberFormat="0" applyBorder="0" applyAlignment="0" applyProtection="0">
      <alignment vertical="center"/>
    </xf>
    <xf numFmtId="0" fontId="57" fillId="7" borderId="0" applyNumberFormat="0" applyBorder="0" applyAlignment="0" applyProtection="0">
      <alignment vertical="center"/>
    </xf>
    <xf numFmtId="0" fontId="57" fillId="7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20" fillId="0" borderId="0"/>
    <xf numFmtId="0" fontId="57" fillId="7" borderId="0" applyNumberFormat="0" applyBorder="0" applyAlignment="0" applyProtection="0">
      <alignment vertical="center"/>
    </xf>
    <xf numFmtId="0" fontId="57" fillId="7" borderId="0" applyNumberFormat="0" applyBorder="0" applyAlignment="0" applyProtection="0">
      <alignment vertical="center"/>
    </xf>
    <xf numFmtId="0" fontId="3" fillId="0" borderId="0"/>
    <xf numFmtId="0" fontId="58" fillId="8" borderId="0" applyNumberFormat="0" applyBorder="0" applyAlignment="0" applyProtection="0">
      <alignment vertical="center"/>
    </xf>
    <xf numFmtId="0" fontId="57" fillId="7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7" fillId="7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3" fillId="0" borderId="0"/>
    <xf numFmtId="0" fontId="58" fillId="8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65" fillId="0" borderId="0" applyNumberFormat="0" applyFont="0" applyFill="0" applyBorder="0" applyAlignment="0" applyProtection="0"/>
  </cellStyleXfs>
  <cellXfs count="640">
    <xf numFmtId="0" fontId="0" fillId="0" borderId="0" xfId="0" applyNumberFormat="1" applyFont="1" applyFill="1" applyBorder="1" applyAlignment="1"/>
    <xf numFmtId="0" fontId="3" fillId="0" borderId="0" xfId="0" applyNumberFormat="1" applyFont="1" applyFill="1" applyBorder="1" applyAlignment="1" applyProtection="1">
      <alignment vertical="center"/>
    </xf>
    <xf numFmtId="0" fontId="1" fillId="0" borderId="0" xfId="0" applyNumberFormat="1" applyFont="1" applyFill="1" applyBorder="1" applyAlignment="1" applyProtection="1">
      <alignment vertical="center"/>
    </xf>
    <xf numFmtId="0" fontId="1" fillId="0" borderId="0" xfId="0" applyNumberFormat="1" applyFont="1" applyFill="1" applyBorder="1" applyAlignment="1" applyProtection="1">
      <alignment vertical="center" wrapText="1"/>
    </xf>
    <xf numFmtId="0" fontId="3" fillId="0" borderId="0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6" fillId="0" borderId="0" xfId="0" applyNumberFormat="1" applyFont="1" applyFill="1" applyBorder="1" applyAlignment="1" applyProtection="1">
      <alignment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9" fontId="4" fillId="0" borderId="1" xfId="0" applyNumberFormat="1" applyFont="1" applyFill="1" applyBorder="1" applyAlignment="1">
      <alignment horizontal="center" vertical="center" wrapText="1"/>
    </xf>
    <xf numFmtId="179" fontId="4" fillId="0" borderId="3" xfId="0" applyNumberFormat="1" applyFont="1" applyFill="1" applyBorder="1" applyAlignment="1">
      <alignment horizontal="center" vertical="center" wrapText="1"/>
    </xf>
    <xf numFmtId="179" fontId="4" fillId="2" borderId="3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79" fontId="1" fillId="2" borderId="1" xfId="0" applyNumberFormat="1" applyFont="1" applyFill="1" applyBorder="1" applyAlignment="1">
      <alignment horizontal="center" vertical="center" wrapText="1"/>
    </xf>
    <xf numFmtId="179" fontId="4" fillId="3" borderId="1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9" fontId="1" fillId="0" borderId="1" xfId="0" applyNumberFormat="1" applyFont="1" applyFill="1" applyBorder="1" applyAlignment="1">
      <alignment horizontal="center" vertical="center" wrapText="1"/>
    </xf>
    <xf numFmtId="179" fontId="4" fillId="2" borderId="1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78" fontId="1" fillId="0" borderId="1" xfId="0" applyNumberFormat="1" applyFont="1" applyFill="1" applyBorder="1" applyAlignment="1">
      <alignment horizontal="center" vertical="center" wrapText="1"/>
    </xf>
    <xf numFmtId="178" fontId="1" fillId="0" borderId="1" xfId="0" applyNumberFormat="1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178" fontId="1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8" fontId="2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179" fontId="4" fillId="0" borderId="1" xfId="0" applyNumberFormat="1" applyFont="1" applyFill="1" applyBorder="1" applyAlignment="1" applyProtection="1">
      <alignment horizontal="center" vertical="center" wrapText="1"/>
    </xf>
    <xf numFmtId="179" fontId="1" fillId="0" borderId="1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horizont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179" fontId="8" fillId="2" borderId="1" xfId="0" applyNumberFormat="1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179" fontId="8" fillId="0" borderId="1" xfId="0" applyNumberFormat="1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9" fontId="1" fillId="0" borderId="3" xfId="0" applyNumberFormat="1" applyFont="1" applyFill="1" applyBorder="1" applyAlignment="1">
      <alignment horizontal="center" vertical="center" wrapText="1"/>
    </xf>
    <xf numFmtId="179" fontId="1" fillId="2" borderId="3" xfId="0" applyNumberFormat="1" applyFont="1" applyFill="1" applyBorder="1" applyAlignment="1">
      <alignment horizontal="center" vertical="center" wrapText="1"/>
    </xf>
    <xf numFmtId="179" fontId="9" fillId="0" borderId="1" xfId="0" applyNumberFormat="1" applyFont="1" applyFill="1" applyBorder="1" applyAlignment="1" applyProtection="1">
      <alignment horizontal="center" vertical="center" wrapText="1"/>
    </xf>
    <xf numFmtId="178" fontId="4" fillId="2" borderId="1" xfId="0" applyNumberFormat="1" applyFont="1" applyFill="1" applyBorder="1" applyAlignment="1">
      <alignment horizontal="center" vertical="center"/>
    </xf>
    <xf numFmtId="178" fontId="4" fillId="0" borderId="1" xfId="0" applyNumberFormat="1" applyFont="1" applyBorder="1" applyAlignment="1">
      <alignment horizontal="center" vertical="center"/>
    </xf>
    <xf numFmtId="0" fontId="3" fillId="0" borderId="0" xfId="0" applyNumberFormat="1" applyFont="1" applyFill="1" applyBorder="1" applyAlignment="1" applyProtection="1"/>
    <xf numFmtId="0" fontId="3" fillId="0" borderId="7" xfId="0" applyNumberFormat="1" applyFont="1" applyFill="1" applyBorder="1" applyAlignment="1" applyProtection="1">
      <alignment horizontal="left"/>
    </xf>
    <xf numFmtId="0" fontId="1" fillId="0" borderId="0" xfId="0" applyNumberFormat="1" applyFont="1" applyFill="1" applyBorder="1" applyAlignment="1" applyProtection="1"/>
    <xf numFmtId="0" fontId="6" fillId="0" borderId="0" xfId="0" applyNumberFormat="1" applyFont="1" applyFill="1" applyBorder="1" applyAlignment="1" applyProtection="1"/>
    <xf numFmtId="0" fontId="1" fillId="0" borderId="1" xfId="0" applyNumberFormat="1" applyFont="1" applyFill="1" applyBorder="1" applyAlignment="1" applyProtection="1">
      <alignment horizontal="center"/>
    </xf>
    <xf numFmtId="0" fontId="1" fillId="0" borderId="5" xfId="0" applyNumberFormat="1" applyFont="1" applyFill="1" applyBorder="1" applyAlignment="1" applyProtection="1">
      <alignment horizontal="center"/>
    </xf>
    <xf numFmtId="0" fontId="0" fillId="0" borderId="1" xfId="0" applyFont="1" applyBorder="1" applyAlignment="1">
      <alignment horizontal="center" vertical="center"/>
    </xf>
    <xf numFmtId="0" fontId="3" fillId="0" borderId="5" xfId="0" applyNumberFormat="1" applyFont="1" applyFill="1" applyBorder="1" applyAlignment="1" applyProtection="1"/>
    <xf numFmtId="0" fontId="0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/>
    </xf>
    <xf numFmtId="0" fontId="11" fillId="0" borderId="0" xfId="15" applyFont="1" applyFill="1" applyAlignment="1">
      <alignment vertical="center"/>
    </xf>
    <xf numFmtId="0" fontId="12" fillId="0" borderId="0" xfId="0" applyNumberFormat="1" applyFont="1" applyFill="1" applyBorder="1" applyAlignment="1" applyProtection="1">
      <alignment vertical="center"/>
    </xf>
    <xf numFmtId="0" fontId="12" fillId="0" borderId="0" xfId="15" applyFont="1" applyFill="1" applyAlignment="1">
      <alignment vertical="center" wrapText="1"/>
    </xf>
    <xf numFmtId="0" fontId="12" fillId="0" borderId="0" xfId="15" applyFont="1" applyFill="1" applyAlignment="1">
      <alignment vertical="center"/>
    </xf>
    <xf numFmtId="0" fontId="13" fillId="0" borderId="0" xfId="15" applyFont="1" applyFill="1" applyAlignment="1">
      <alignment horizontal="center" vertical="center"/>
    </xf>
    <xf numFmtId="0" fontId="14" fillId="0" borderId="0" xfId="14" applyFont="1" applyFill="1" applyAlignment="1">
      <alignment vertical="center"/>
    </xf>
    <xf numFmtId="0" fontId="15" fillId="0" borderId="0" xfId="14" applyFont="1" applyFill="1" applyAlignment="1">
      <alignment vertical="center"/>
    </xf>
    <xf numFmtId="0" fontId="13" fillId="0" borderId="1" xfId="15" applyFont="1" applyFill="1" applyBorder="1" applyAlignment="1">
      <alignment horizontal="center" vertical="center" wrapText="1"/>
    </xf>
    <xf numFmtId="0" fontId="13" fillId="0" borderId="13" xfId="15" applyFont="1" applyFill="1" applyBorder="1" applyAlignment="1">
      <alignment horizontal="center" vertical="center" wrapText="1"/>
    </xf>
    <xf numFmtId="0" fontId="13" fillId="0" borderId="14" xfId="15" applyFont="1" applyFill="1" applyBorder="1" applyAlignment="1">
      <alignment horizontal="center" vertical="center"/>
    </xf>
    <xf numFmtId="0" fontId="13" fillId="0" borderId="14" xfId="15" applyFont="1" applyFill="1" applyBorder="1" applyAlignment="1">
      <alignment horizontal="center" vertical="center" wrapText="1"/>
    </xf>
    <xf numFmtId="0" fontId="13" fillId="0" borderId="6" xfId="15" applyNumberFormat="1" applyFont="1" applyFill="1" applyBorder="1" applyAlignment="1">
      <alignment vertical="center" wrapText="1"/>
    </xf>
    <xf numFmtId="0" fontId="13" fillId="0" borderId="1" xfId="15" applyFont="1" applyFill="1" applyBorder="1" applyAlignment="1">
      <alignment horizontal="center" vertical="center"/>
    </xf>
    <xf numFmtId="0" fontId="13" fillId="0" borderId="6" xfId="15" applyFont="1" applyFill="1" applyBorder="1" applyAlignment="1">
      <alignment vertical="center" wrapText="1"/>
    </xf>
    <xf numFmtId="0" fontId="13" fillId="0" borderId="0" xfId="15" applyFont="1" applyFill="1" applyAlignment="1">
      <alignment vertical="center" wrapText="1"/>
    </xf>
    <xf numFmtId="0" fontId="17" fillId="0" borderId="6" xfId="15" applyNumberFormat="1" applyFont="1" applyFill="1" applyBorder="1" applyAlignment="1">
      <alignment horizontal="center" vertical="center"/>
    </xf>
    <xf numFmtId="0" fontId="3" fillId="0" borderId="0" xfId="14" applyFont="1" applyFill="1" applyAlignment="1">
      <alignment vertical="center" wrapText="1"/>
    </xf>
    <xf numFmtId="0" fontId="15" fillId="0" borderId="0" xfId="14" applyFont="1" applyFill="1" applyAlignment="1">
      <alignment vertical="center" wrapText="1"/>
    </xf>
    <xf numFmtId="0" fontId="3" fillId="0" borderId="15" xfId="14" applyFont="1" applyFill="1" applyBorder="1" applyAlignment="1">
      <alignment vertical="center"/>
    </xf>
    <xf numFmtId="0" fontId="3" fillId="0" borderId="15" xfId="14" applyFont="1" applyFill="1" applyBorder="1" applyAlignment="1">
      <alignment vertical="center" wrapText="1"/>
    </xf>
    <xf numFmtId="0" fontId="3" fillId="0" borderId="0" xfId="14" applyFont="1" applyFill="1" applyBorder="1" applyAlignment="1">
      <alignment vertical="center" wrapText="1"/>
    </xf>
    <xf numFmtId="0" fontId="3" fillId="0" borderId="1" xfId="14" applyFont="1" applyFill="1" applyBorder="1" applyAlignment="1">
      <alignment horizontal="center" vertical="center" wrapText="1"/>
    </xf>
    <xf numFmtId="0" fontId="3" fillId="0" borderId="1" xfId="14" applyFont="1" applyFill="1" applyBorder="1" applyAlignment="1">
      <alignment vertical="center" wrapText="1"/>
    </xf>
    <xf numFmtId="0" fontId="1" fillId="0" borderId="1" xfId="14" applyFont="1" applyFill="1" applyBorder="1" applyAlignment="1">
      <alignment horizontal="center" vertical="center" wrapText="1"/>
    </xf>
    <xf numFmtId="0" fontId="19" fillId="0" borderId="0" xfId="15" applyFont="1"/>
    <xf numFmtId="0" fontId="20" fillId="0" borderId="0" xfId="15" applyFill="1" applyAlignment="1"/>
    <xf numFmtId="0" fontId="20" fillId="0" borderId="1" xfId="15" applyBorder="1" applyAlignment="1">
      <alignment horizontal="center" vertical="center"/>
    </xf>
    <xf numFmtId="0" fontId="20" fillId="0" borderId="0" xfId="15" applyAlignment="1">
      <alignment horizontal="center" vertical="center"/>
    </xf>
    <xf numFmtId="0" fontId="20" fillId="0" borderId="0" xfId="15" applyAlignment="1">
      <alignment horizontal="center" vertical="center" wrapText="1"/>
    </xf>
    <xf numFmtId="0" fontId="20" fillId="0" borderId="1" xfId="15" applyBorder="1"/>
    <xf numFmtId="0" fontId="20" fillId="0" borderId="0" xfId="15" applyFill="1"/>
    <xf numFmtId="0" fontId="20" fillId="0" borderId="0" xfId="15" applyFill="1" applyAlignment="1">
      <alignment wrapText="1"/>
    </xf>
    <xf numFmtId="0" fontId="20" fillId="0" borderId="0" xfId="15"/>
    <xf numFmtId="0" fontId="20" fillId="0" borderId="0" xfId="15" applyFont="1" applyFill="1" applyAlignment="1">
      <alignment wrapText="1"/>
    </xf>
    <xf numFmtId="0" fontId="20" fillId="0" borderId="0" xfId="15" applyAlignment="1">
      <alignment wrapText="1"/>
    </xf>
    <xf numFmtId="0" fontId="1" fillId="0" borderId="1" xfId="15" applyFont="1" applyBorder="1" applyAlignment="1">
      <alignment horizontal="center" vertical="center" wrapText="1"/>
    </xf>
    <xf numFmtId="0" fontId="1" fillId="0" borderId="1" xfId="15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shrinkToFit="1"/>
    </xf>
    <xf numFmtId="49" fontId="1" fillId="0" borderId="1" xfId="15" applyNumberFormat="1" applyFont="1" applyFill="1" applyBorder="1" applyAlignment="1" applyProtection="1">
      <alignment horizontal="center" vertical="center"/>
    </xf>
    <xf numFmtId="3" fontId="1" fillId="0" borderId="1" xfId="15" applyNumberFormat="1" applyFont="1" applyFill="1" applyBorder="1" applyAlignment="1" applyProtection="1">
      <alignment horizontal="center" vertical="center" wrapText="1"/>
    </xf>
    <xf numFmtId="49" fontId="1" fillId="0" borderId="1" xfId="15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shrinkToFit="1"/>
    </xf>
    <xf numFmtId="0" fontId="1" fillId="0" borderId="1" xfId="15" applyFont="1" applyFill="1" applyBorder="1" applyAlignment="1">
      <alignment horizontal="center" wrapText="1"/>
    </xf>
    <xf numFmtId="49" fontId="1" fillId="0" borderId="14" xfId="15" applyNumberFormat="1" applyFont="1" applyFill="1" applyBorder="1" applyAlignment="1" applyProtection="1">
      <alignment horizontal="center" vertical="center"/>
    </xf>
    <xf numFmtId="3" fontId="1" fillId="0" borderId="14" xfId="15" applyNumberFormat="1" applyFont="1" applyFill="1" applyBorder="1" applyAlignment="1" applyProtection="1">
      <alignment horizontal="center" vertical="center" wrapText="1"/>
    </xf>
    <xf numFmtId="0" fontId="1" fillId="0" borderId="14" xfId="15" applyFont="1" applyFill="1" applyBorder="1" applyAlignment="1">
      <alignment horizontal="center" vertical="center" wrapText="1"/>
    </xf>
    <xf numFmtId="0" fontId="20" fillId="0" borderId="1" xfId="15" applyFill="1" applyBorder="1"/>
    <xf numFmtId="3" fontId="20" fillId="0" borderId="1" xfId="15" applyNumberFormat="1" applyFill="1" applyBorder="1" applyAlignment="1">
      <alignment wrapText="1"/>
    </xf>
    <xf numFmtId="0" fontId="20" fillId="0" borderId="1" xfId="15" applyFill="1" applyBorder="1" applyAlignment="1">
      <alignment wrapText="1"/>
    </xf>
    <xf numFmtId="0" fontId="1" fillId="0" borderId="14" xfId="15" applyFont="1" applyFill="1" applyBorder="1" applyAlignment="1">
      <alignment vertical="center" wrapText="1"/>
    </xf>
    <xf numFmtId="0" fontId="1" fillId="0" borderId="14" xfId="15" applyFont="1" applyBorder="1" applyAlignment="1">
      <alignment horizontal="center" vertical="center" wrapText="1"/>
    </xf>
    <xf numFmtId="0" fontId="1" fillId="0" borderId="14" xfId="15" applyFont="1" applyBorder="1" applyAlignment="1">
      <alignment horizontal="center" vertical="center" textRotation="255" wrapText="1"/>
    </xf>
    <xf numFmtId="0" fontId="22" fillId="0" borderId="14" xfId="15" applyFont="1" applyBorder="1" applyAlignment="1">
      <alignment vertical="center" textRotation="255" wrapText="1"/>
    </xf>
    <xf numFmtId="0" fontId="19" fillId="0" borderId="0" xfId="15" applyFont="1" applyFill="1"/>
    <xf numFmtId="3" fontId="1" fillId="0" borderId="1" xfId="15" applyNumberFormat="1" applyFont="1" applyFill="1" applyBorder="1" applyAlignment="1">
      <alignment horizontal="center" vertical="center" wrapText="1"/>
    </xf>
    <xf numFmtId="0" fontId="20" fillId="0" borderId="1" xfId="15" applyBorder="1" applyAlignment="1">
      <alignment horizontal="center" vertical="center" wrapText="1"/>
    </xf>
    <xf numFmtId="3" fontId="1" fillId="0" borderId="14" xfId="15" applyNumberFormat="1" applyFont="1" applyFill="1" applyBorder="1" applyAlignment="1">
      <alignment horizontal="center" vertical="center" wrapText="1"/>
    </xf>
    <xf numFmtId="0" fontId="23" fillId="0" borderId="0" xfId="16" applyAlignment="1">
      <alignment horizontal="center"/>
    </xf>
    <xf numFmtId="180" fontId="23" fillId="0" borderId="0" xfId="16" applyNumberFormat="1" applyAlignment="1">
      <alignment horizontal="center"/>
    </xf>
    <xf numFmtId="0" fontId="23" fillId="0" borderId="0" xfId="16"/>
    <xf numFmtId="0" fontId="2" fillId="0" borderId="0" xfId="16" applyFont="1"/>
    <xf numFmtId="0" fontId="2" fillId="0" borderId="28" xfId="0" applyNumberFormat="1" applyFont="1" applyFill="1" applyBorder="1" applyAlignment="1">
      <alignment horizontal="center" vertical="center" wrapText="1"/>
    </xf>
    <xf numFmtId="0" fontId="2" fillId="0" borderId="29" xfId="0" applyNumberFormat="1" applyFont="1" applyFill="1" applyBorder="1" applyAlignment="1">
      <alignment horizontal="center" vertical="center" wrapText="1"/>
    </xf>
    <xf numFmtId="180" fontId="2" fillId="0" borderId="28" xfId="0" applyNumberFormat="1" applyFont="1" applyFill="1" applyBorder="1" applyAlignment="1">
      <alignment horizontal="center" vertical="center" wrapText="1"/>
    </xf>
    <xf numFmtId="180" fontId="2" fillId="0" borderId="29" xfId="0" applyNumberFormat="1" applyFont="1" applyFill="1" applyBorder="1" applyAlignment="1">
      <alignment horizontal="center" vertical="center" wrapText="1"/>
    </xf>
    <xf numFmtId="0" fontId="2" fillId="0" borderId="30" xfId="0" applyNumberFormat="1" applyFont="1" applyFill="1" applyBorder="1" applyAlignment="1">
      <alignment horizontal="center" vertical="center" wrapText="1"/>
    </xf>
    <xf numFmtId="0" fontId="2" fillId="0" borderId="30" xfId="0" applyNumberFormat="1" applyFont="1" applyFill="1" applyBorder="1" applyAlignment="1">
      <alignment vertical="center" wrapText="1"/>
    </xf>
    <xf numFmtId="0" fontId="2" fillId="0" borderId="28" xfId="0" applyNumberFormat="1" applyFont="1" applyFill="1" applyBorder="1" applyAlignment="1">
      <alignment vertical="center" wrapText="1"/>
    </xf>
    <xf numFmtId="0" fontId="2" fillId="0" borderId="29" xfId="0" applyNumberFormat="1" applyFont="1" applyFill="1" applyBorder="1" applyAlignment="1">
      <alignment vertical="center" wrapText="1"/>
    </xf>
    <xf numFmtId="0" fontId="2" fillId="0" borderId="31" xfId="0" applyNumberFormat="1" applyFont="1" applyFill="1" applyBorder="1" applyAlignment="1">
      <alignment horizontal="center" wrapText="1"/>
    </xf>
    <xf numFmtId="0" fontId="2" fillId="0" borderId="31" xfId="0" applyNumberFormat="1" applyFont="1" applyFill="1" applyBorder="1" applyAlignment="1">
      <alignment horizontal="center" vertical="center" wrapText="1"/>
    </xf>
    <xf numFmtId="181" fontId="2" fillId="0" borderId="31" xfId="0" applyNumberFormat="1" applyFont="1" applyFill="1" applyBorder="1" applyAlignment="1">
      <alignment horizontal="center" vertical="center" wrapText="1"/>
    </xf>
    <xf numFmtId="0" fontId="2" fillId="0" borderId="31" xfId="0" applyNumberFormat="1" applyFont="1" applyFill="1" applyBorder="1" applyAlignment="1">
      <alignment vertical="center" wrapText="1"/>
    </xf>
    <xf numFmtId="181" fontId="27" fillId="0" borderId="3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wrapText="1"/>
    </xf>
    <xf numFmtId="0" fontId="2" fillId="0" borderId="0" xfId="0" applyNumberFormat="1" applyFont="1" applyFill="1" applyBorder="1" applyAlignment="1">
      <alignment horizontal="left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0" fontId="2" fillId="0" borderId="23" xfId="0" applyNumberFormat="1" applyFont="1" applyFill="1" applyBorder="1" applyAlignment="1">
      <alignment horizontal="center" wrapText="1"/>
    </xf>
    <xf numFmtId="0" fontId="28" fillId="0" borderId="0" xfId="16" applyFont="1"/>
    <xf numFmtId="0" fontId="29" fillId="0" borderId="0" xfId="16" applyFont="1" applyFill="1"/>
    <xf numFmtId="0" fontId="23" fillId="0" borderId="0" xfId="16" applyNumberFormat="1" applyFont="1"/>
    <xf numFmtId="0" fontId="23" fillId="0" borderId="0" xfId="16" applyFont="1"/>
    <xf numFmtId="0" fontId="30" fillId="0" borderId="0" xfId="16" applyFont="1"/>
    <xf numFmtId="0" fontId="31" fillId="0" borderId="0" xfId="16" applyFont="1"/>
    <xf numFmtId="0" fontId="13" fillId="0" borderId="0" xfId="16" applyFont="1"/>
    <xf numFmtId="0" fontId="26" fillId="0" borderId="30" xfId="16" applyFont="1" applyFill="1" applyBorder="1" applyAlignment="1">
      <alignment horizontal="center" vertical="center" wrapText="1" shrinkToFit="1"/>
    </xf>
    <xf numFmtId="0" fontId="2" fillId="0" borderId="34" xfId="16" applyNumberFormat="1" applyFont="1" applyBorder="1" applyAlignment="1">
      <alignment horizontal="left" vertical="center"/>
    </xf>
    <xf numFmtId="0" fontId="2" fillId="0" borderId="30" xfId="16" applyNumberFormat="1" applyFont="1" applyBorder="1" applyAlignment="1">
      <alignment horizontal="left" vertical="center" shrinkToFit="1"/>
    </xf>
    <xf numFmtId="0" fontId="2" fillId="0" borderId="30" xfId="16" applyNumberFormat="1" applyFont="1" applyBorder="1" applyAlignment="1">
      <alignment horizontal="center" vertical="center" shrinkToFit="1"/>
    </xf>
    <xf numFmtId="0" fontId="2" fillId="0" borderId="35" xfId="16" applyNumberFormat="1" applyFont="1" applyBorder="1" applyAlignment="1">
      <alignment horizontal="left" vertical="center" shrinkToFit="1"/>
    </xf>
    <xf numFmtId="0" fontId="26" fillId="0" borderId="34" xfId="16" applyNumberFormat="1" applyFont="1" applyBorder="1" applyAlignment="1">
      <alignment horizontal="left" vertical="center"/>
    </xf>
    <xf numFmtId="0" fontId="2" fillId="0" borderId="36" xfId="16" applyNumberFormat="1" applyFont="1" applyBorder="1" applyAlignment="1">
      <alignment horizontal="left" vertical="center"/>
    </xf>
    <xf numFmtId="0" fontId="2" fillId="0" borderId="35" xfId="16" applyNumberFormat="1" applyFont="1" applyBorder="1" applyAlignment="1">
      <alignment horizontal="center" vertical="center" shrinkToFit="1"/>
    </xf>
    <xf numFmtId="0" fontId="2" fillId="0" borderId="30" xfId="16" applyNumberFormat="1" applyFont="1" applyFill="1" applyBorder="1" applyAlignment="1">
      <alignment horizontal="center" vertical="center" shrinkToFit="1"/>
    </xf>
    <xf numFmtId="0" fontId="2" fillId="0" borderId="26" xfId="16" applyNumberFormat="1" applyFont="1" applyBorder="1" applyAlignment="1">
      <alignment horizontal="center" vertical="center" shrinkToFit="1"/>
    </xf>
    <xf numFmtId="0" fontId="23" fillId="0" borderId="1" xfId="16" applyNumberFormat="1" applyFont="1" applyBorder="1" applyAlignment="1">
      <alignment horizontal="center" vertical="center"/>
    </xf>
    <xf numFmtId="0" fontId="2" fillId="0" borderId="1" xfId="16" applyNumberFormat="1" applyFont="1" applyBorder="1" applyAlignment="1">
      <alignment horizontal="center" vertical="center" shrinkToFit="1"/>
    </xf>
    <xf numFmtId="0" fontId="2" fillId="0" borderId="29" xfId="16" applyNumberFormat="1" applyFont="1" applyBorder="1" applyAlignment="1">
      <alignment horizontal="center" vertical="center" shrinkToFit="1"/>
    </xf>
    <xf numFmtId="0" fontId="2" fillId="0" borderId="0" xfId="16" applyFont="1" applyAlignment="1">
      <alignment horizontal="right"/>
    </xf>
    <xf numFmtId="0" fontId="2" fillId="0" borderId="38" xfId="16" applyNumberFormat="1" applyFont="1" applyBorder="1" applyAlignment="1">
      <alignment horizontal="center" vertical="center" shrinkToFit="1"/>
    </xf>
    <xf numFmtId="0" fontId="2" fillId="0" borderId="0" xfId="16" applyNumberFormat="1" applyFont="1" applyBorder="1" applyAlignment="1">
      <alignment horizontal="center" vertical="center" shrinkToFit="1"/>
    </xf>
    <xf numFmtId="0" fontId="1" fillId="0" borderId="0" xfId="5" applyNumberFormat="1" applyFont="1"/>
    <xf numFmtId="0" fontId="2" fillId="0" borderId="39" xfId="16" applyNumberFormat="1" applyFont="1" applyBorder="1" applyAlignment="1">
      <alignment horizontal="center" vertical="center" shrinkToFit="1"/>
    </xf>
    <xf numFmtId="0" fontId="2" fillId="0" borderId="0" xfId="16" applyNumberFormat="1" applyFont="1" applyFill="1" applyBorder="1" applyAlignment="1">
      <alignment horizontal="center" vertical="center" shrinkToFit="1"/>
    </xf>
    <xf numFmtId="0" fontId="1" fillId="0" borderId="0" xfId="15" applyFont="1"/>
    <xf numFmtId="0" fontId="20" fillId="0" borderId="0" xfId="15" applyFont="1"/>
    <xf numFmtId="0" fontId="34" fillId="0" borderId="0" xfId="15" applyNumberFormat="1" applyFont="1" applyFill="1" applyAlignment="1" applyProtection="1">
      <alignment horizontal="centerContinuous" vertical="center"/>
    </xf>
    <xf numFmtId="0" fontId="35" fillId="0" borderId="0" xfId="15" applyFont="1" applyAlignment="1">
      <alignment horizontal="centerContinuous" vertical="center"/>
    </xf>
    <xf numFmtId="0" fontId="1" fillId="0" borderId="19" xfId="15" applyFont="1" applyBorder="1" applyAlignment="1">
      <alignment horizontal="centerContinuous" vertical="center"/>
    </xf>
    <xf numFmtId="0" fontId="1" fillId="0" borderId="14" xfId="15" applyFont="1" applyBorder="1" applyAlignment="1">
      <alignment horizontal="centerContinuous" vertical="center"/>
    </xf>
    <xf numFmtId="0" fontId="1" fillId="0" borderId="1" xfId="15" applyFont="1" applyBorder="1" applyAlignment="1">
      <alignment horizontal="centerContinuous" vertical="center"/>
    </xf>
    <xf numFmtId="0" fontId="1" fillId="0" borderId="6" xfId="15" applyFont="1" applyBorder="1" applyAlignment="1">
      <alignment horizontal="centerContinuous" vertical="center"/>
    </xf>
    <xf numFmtId="49" fontId="20" fillId="0" borderId="1" xfId="15" applyNumberFormat="1" applyFont="1" applyFill="1" applyBorder="1" applyAlignment="1" applyProtection="1">
      <alignment horizontal="left" vertical="center"/>
    </xf>
    <xf numFmtId="4" fontId="20" fillId="0" borderId="1" xfId="15" applyNumberFormat="1" applyFont="1" applyFill="1" applyBorder="1" applyAlignment="1" applyProtection="1">
      <alignment horizontal="right" vertical="center" wrapText="1"/>
    </xf>
    <xf numFmtId="3" fontId="20" fillId="0" borderId="1" xfId="15" applyNumberFormat="1" applyFont="1" applyFill="1" applyBorder="1" applyAlignment="1" applyProtection="1">
      <alignment horizontal="right" vertical="center" wrapText="1"/>
    </xf>
    <xf numFmtId="0" fontId="20" fillId="0" borderId="1" xfId="15" applyBorder="1" applyAlignment="1">
      <alignment wrapText="1"/>
    </xf>
    <xf numFmtId="0" fontId="1" fillId="0" borderId="16" xfId="15" applyFont="1" applyBorder="1" applyAlignment="1">
      <alignment horizontal="centerContinuous" vertical="center"/>
    </xf>
    <xf numFmtId="0" fontId="1" fillId="0" borderId="16" xfId="15" applyFont="1" applyBorder="1" applyAlignment="1">
      <alignment horizontal="center" vertical="center" wrapText="1"/>
    </xf>
    <xf numFmtId="0" fontId="20" fillId="0" borderId="0" xfId="15" applyFill="1" applyAlignment="1">
      <alignment horizontal="right" vertical="top"/>
    </xf>
    <xf numFmtId="0" fontId="20" fillId="0" borderId="0" xfId="15" applyAlignment="1">
      <alignment horizontal="right" vertical="center"/>
    </xf>
    <xf numFmtId="0" fontId="0" fillId="0" borderId="0" xfId="0" applyNumberFormat="1" applyFill="1" applyBorder="1" applyAlignment="1"/>
    <xf numFmtId="0" fontId="26" fillId="0" borderId="0" xfId="0" applyNumberFormat="1" applyFont="1" applyFill="1" applyBorder="1" applyAlignment="1">
      <alignment wrapText="1"/>
    </xf>
    <xf numFmtId="0" fontId="26" fillId="0" borderId="0" xfId="0" applyNumberFormat="1" applyFont="1" applyFill="1" applyBorder="1" applyAlignment="1">
      <alignment horizontal="left" vertical="center" wrapText="1"/>
    </xf>
    <xf numFmtId="0" fontId="26" fillId="0" borderId="0" xfId="0" applyNumberFormat="1" applyFont="1" applyFill="1" applyBorder="1" applyAlignment="1">
      <alignment horizontal="center" vertical="center" wrapText="1"/>
    </xf>
    <xf numFmtId="0" fontId="26" fillId="0" borderId="24" xfId="0" applyNumberFormat="1" applyFont="1" applyFill="1" applyBorder="1" applyAlignment="1">
      <alignment horizontal="center" vertical="center" wrapText="1"/>
    </xf>
    <xf numFmtId="181" fontId="26" fillId="0" borderId="3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left" vertical="center" shrinkToFit="1"/>
    </xf>
    <xf numFmtId="0" fontId="26" fillId="0" borderId="31" xfId="0" applyNumberFormat="1" applyFont="1" applyFill="1" applyBorder="1" applyAlignment="1">
      <alignment horizontal="center" vertical="center" wrapText="1"/>
    </xf>
    <xf numFmtId="0" fontId="26" fillId="0" borderId="31" xfId="0" applyNumberFormat="1" applyFont="1" applyFill="1" applyBorder="1" applyAlignment="1">
      <alignment horizontal="center" wrapText="1"/>
    </xf>
    <xf numFmtId="182" fontId="26" fillId="0" borderId="0" xfId="0" applyNumberFormat="1" applyFont="1" applyFill="1" applyBorder="1" applyAlignment="1">
      <alignment horizontal="right" vertical="center" wrapText="1"/>
    </xf>
    <xf numFmtId="0" fontId="36" fillId="0" borderId="31" xfId="0" applyNumberFormat="1" applyFont="1" applyFill="1" applyBorder="1" applyAlignment="1">
      <alignment horizontal="center" vertical="center" wrapText="1"/>
    </xf>
    <xf numFmtId="49" fontId="26" fillId="0" borderId="31" xfId="0" applyNumberFormat="1" applyFont="1" applyFill="1" applyBorder="1" applyAlignment="1">
      <alignment horizontal="left" vertical="center" wrapText="1"/>
    </xf>
    <xf numFmtId="4" fontId="26" fillId="0" borderId="31" xfId="0" applyNumberFormat="1" applyFont="1" applyFill="1" applyBorder="1" applyAlignment="1">
      <alignment horizontal="right" vertical="center" wrapText="1"/>
    </xf>
    <xf numFmtId="4" fontId="26" fillId="0" borderId="31" xfId="0" applyNumberFormat="1" applyFont="1" applyFill="1" applyBorder="1" applyAlignment="1">
      <alignment horizontal="left" vertical="center" wrapText="1"/>
    </xf>
    <xf numFmtId="0" fontId="2" fillId="0" borderId="31" xfId="0" applyNumberFormat="1" applyFont="1" applyFill="1" applyBorder="1" applyAlignment="1">
      <alignment horizontal="left" vertical="center" wrapText="1"/>
    </xf>
    <xf numFmtId="181" fontId="2" fillId="0" borderId="31" xfId="0" applyNumberFormat="1" applyFont="1" applyFill="1" applyBorder="1" applyAlignment="1">
      <alignment horizontal="left" vertical="center" wrapText="1"/>
    </xf>
    <xf numFmtId="0" fontId="2" fillId="0" borderId="31" xfId="0" applyNumberFormat="1" applyFont="1" applyFill="1" applyBorder="1" applyAlignment="1">
      <alignment horizontal="right" vertical="center" wrapText="1"/>
    </xf>
    <xf numFmtId="0" fontId="37" fillId="0" borderId="31" xfId="0" applyNumberFormat="1" applyFont="1" applyFill="1" applyBorder="1" applyAlignment="1">
      <alignment horizontal="center" vertical="center" wrapText="1"/>
    </xf>
    <xf numFmtId="49" fontId="37" fillId="0" borderId="31" xfId="0" applyNumberFormat="1" applyFont="1" applyFill="1" applyBorder="1" applyAlignment="1">
      <alignment horizontal="center" vertical="center" wrapText="1"/>
    </xf>
    <xf numFmtId="4" fontId="37" fillId="0" borderId="31" xfId="0" applyNumberFormat="1" applyFont="1" applyFill="1" applyBorder="1" applyAlignment="1">
      <alignment horizontal="center" vertical="center" wrapText="1"/>
    </xf>
    <xf numFmtId="181" fontId="37" fillId="0" borderId="31" xfId="0" applyNumberFormat="1" applyFont="1" applyFill="1" applyBorder="1" applyAlignment="1">
      <alignment horizontal="center" vertical="center" wrapText="1"/>
    </xf>
    <xf numFmtId="0" fontId="25" fillId="0" borderId="0" xfId="0" applyNumberFormat="1" applyFont="1" applyFill="1" applyBorder="1" applyAlignment="1">
      <alignment horizontal="centerContinuous" vertical="center" wrapText="1"/>
    </xf>
    <xf numFmtId="0" fontId="16" fillId="0" borderId="0" xfId="0" applyNumberFormat="1" applyFont="1" applyFill="1" applyBorder="1" applyAlignment="1">
      <alignment horizontal="centerContinuous" vertical="center" wrapText="1"/>
    </xf>
    <xf numFmtId="0" fontId="26" fillId="0" borderId="0" xfId="0" applyNumberFormat="1" applyFont="1" applyFill="1" applyBorder="1" applyAlignment="1">
      <alignment vertical="center" wrapText="1"/>
    </xf>
    <xf numFmtId="0" fontId="26" fillId="0" borderId="0" xfId="0" applyNumberFormat="1" applyFont="1" applyFill="1" applyBorder="1" applyAlignment="1">
      <alignment horizontal="right" wrapText="1"/>
    </xf>
    <xf numFmtId="0" fontId="26" fillId="0" borderId="31" xfId="0" applyNumberFormat="1" applyFont="1" applyFill="1" applyBorder="1" applyAlignment="1">
      <alignment horizontal="centerContinuous" vertical="center" wrapText="1"/>
    </xf>
    <xf numFmtId="0" fontId="38" fillId="0" borderId="31" xfId="0" applyNumberFormat="1" applyFont="1" applyFill="1" applyBorder="1" applyAlignment="1">
      <alignment horizontal="centerContinuous" vertical="center" wrapText="1"/>
    </xf>
    <xf numFmtId="0" fontId="26" fillId="0" borderId="27" xfId="0" applyNumberFormat="1" applyFont="1" applyFill="1" applyBorder="1" applyAlignment="1">
      <alignment horizontal="center" vertical="center" wrapText="1"/>
    </xf>
    <xf numFmtId="49" fontId="26" fillId="0" borderId="1" xfId="0" applyNumberFormat="1" applyFont="1" applyFill="1" applyBorder="1" applyAlignment="1">
      <alignment vertical="center" wrapText="1"/>
    </xf>
    <xf numFmtId="177" fontId="1" fillId="0" borderId="1" xfId="0" applyNumberFormat="1" applyFont="1" applyFill="1" applyBorder="1" applyAlignment="1">
      <alignment vertical="center" shrinkToFit="1"/>
    </xf>
    <xf numFmtId="4" fontId="26" fillId="0" borderId="1" xfId="0" applyNumberFormat="1" applyFont="1" applyFill="1" applyBorder="1" applyAlignment="1">
      <alignment horizontal="right" vertical="center" wrapText="1"/>
    </xf>
    <xf numFmtId="0" fontId="26" fillId="0" borderId="1" xfId="0" applyNumberFormat="1" applyFont="1" applyFill="1" applyBorder="1" applyAlignment="1">
      <alignment wrapText="1"/>
    </xf>
    <xf numFmtId="177" fontId="3" fillId="0" borderId="1" xfId="0" applyNumberFormat="1" applyFont="1" applyFill="1" applyBorder="1" applyAlignment="1">
      <alignment vertical="center" shrinkToFit="1"/>
    </xf>
    <xf numFmtId="181" fontId="2" fillId="0" borderId="1" xfId="0" applyNumberFormat="1" applyFont="1" applyFill="1" applyBorder="1" applyAlignment="1">
      <alignment vertical="center" wrapText="1"/>
    </xf>
    <xf numFmtId="181" fontId="27" fillId="0" borderId="1" xfId="0" applyNumberFormat="1" applyFont="1" applyFill="1" applyBorder="1" applyAlignment="1">
      <alignment vertical="center" wrapText="1"/>
    </xf>
    <xf numFmtId="177" fontId="20" fillId="0" borderId="1" xfId="0" applyNumberFormat="1" applyFont="1" applyFill="1" applyBorder="1" applyAlignment="1">
      <alignment vertical="center" shrinkToFit="1"/>
    </xf>
    <xf numFmtId="0" fontId="1" fillId="0" borderId="1" xfId="0" applyNumberFormat="1" applyFont="1" applyFill="1" applyBorder="1" applyAlignment="1">
      <alignment vertical="center" shrinkToFit="1"/>
    </xf>
    <xf numFmtId="0" fontId="0" fillId="0" borderId="1" xfId="0" applyNumberFormat="1" applyFont="1" applyFill="1" applyBorder="1" applyAlignment="1"/>
    <xf numFmtId="184" fontId="0" fillId="0" borderId="0" xfId="0" applyNumberFormat="1" applyFont="1" applyFill="1" applyBorder="1" applyAlignment="1"/>
    <xf numFmtId="0" fontId="1" fillId="0" borderId="0" xfId="0" applyNumberFormat="1" applyFont="1" applyFill="1" applyBorder="1" applyAlignment="1"/>
    <xf numFmtId="0" fontId="1" fillId="0" borderId="0" xfId="0" applyNumberFormat="1" applyFont="1" applyFill="1" applyBorder="1" applyAlignment="1">
      <alignment horizontal="left" vertical="center"/>
    </xf>
    <xf numFmtId="0" fontId="1" fillId="4" borderId="24" xfId="0" applyFont="1" applyFill="1" applyBorder="1" applyAlignment="1">
      <alignment horizontal="center" vertical="center" wrapText="1" shrinkToFit="1"/>
    </xf>
    <xf numFmtId="0" fontId="1" fillId="0" borderId="14" xfId="0" applyNumberFormat="1" applyFont="1" applyFill="1" applyBorder="1" applyAlignment="1">
      <alignment horizontal="center" vertical="center" wrapText="1" shrinkToFit="1"/>
    </xf>
    <xf numFmtId="0" fontId="4" fillId="0" borderId="1" xfId="0" applyNumberFormat="1" applyFont="1" applyFill="1" applyBorder="1" applyAlignment="1">
      <alignment horizontal="center" vertical="center" shrinkToFit="1"/>
    </xf>
    <xf numFmtId="4" fontId="1" fillId="0" borderId="1" xfId="0" applyNumberFormat="1" applyFont="1" applyFill="1" applyBorder="1" applyAlignment="1"/>
    <xf numFmtId="4" fontId="1" fillId="0" borderId="1" xfId="0" applyNumberFormat="1" applyFont="1" applyFill="1" applyBorder="1" applyAlignment="1">
      <alignment horizontal="center"/>
    </xf>
    <xf numFmtId="4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84" fontId="4" fillId="0" borderId="1" xfId="0" applyNumberFormat="1" applyFont="1" applyFill="1" applyBorder="1" applyAlignment="1">
      <alignment horizontal="center" vertical="center" shrinkToFit="1"/>
    </xf>
    <xf numFmtId="184" fontId="1" fillId="0" borderId="1" xfId="0" applyNumberFormat="1" applyFont="1" applyFill="1" applyBorder="1" applyAlignment="1">
      <alignment horizontal="center" vertical="center" shrinkToFit="1"/>
    </xf>
    <xf numFmtId="184" fontId="1" fillId="0" borderId="1" xfId="0" applyNumberFormat="1" applyFont="1" applyFill="1" applyBorder="1" applyAlignment="1">
      <alignment horizontal="center"/>
    </xf>
    <xf numFmtId="0" fontId="0" fillId="0" borderId="1" xfId="0" applyNumberFormat="1" applyFont="1" applyFill="1" applyBorder="1" applyAlignment="1">
      <alignment horizontal="center"/>
    </xf>
    <xf numFmtId="0" fontId="4" fillId="0" borderId="14" xfId="0" applyNumberFormat="1" applyFont="1" applyFill="1" applyBorder="1" applyAlignment="1">
      <alignment horizontal="center" vertical="center" shrinkToFit="1"/>
    </xf>
    <xf numFmtId="0" fontId="1" fillId="0" borderId="14" xfId="0" applyNumberFormat="1" applyFont="1" applyFill="1" applyBorder="1" applyAlignment="1">
      <alignment horizontal="center" vertical="center" shrinkToFit="1"/>
    </xf>
    <xf numFmtId="4" fontId="1" fillId="0" borderId="14" xfId="0" applyNumberFormat="1" applyFont="1" applyFill="1" applyBorder="1" applyAlignment="1">
      <alignment horizontal="center"/>
    </xf>
    <xf numFmtId="4" fontId="0" fillId="0" borderId="1" xfId="0" applyNumberFormat="1" applyFont="1" applyFill="1" applyBorder="1" applyAlignment="1"/>
    <xf numFmtId="0" fontId="1" fillId="0" borderId="0" xfId="0" applyNumberFormat="1" applyFont="1" applyFill="1" applyBorder="1" applyAlignment="1">
      <alignment horizontal="right"/>
    </xf>
    <xf numFmtId="0" fontId="1" fillId="0" borderId="1" xfId="0" applyNumberFormat="1" applyFont="1" applyFill="1" applyBorder="1" applyAlignment="1">
      <alignment horizontal="center"/>
    </xf>
    <xf numFmtId="0" fontId="1" fillId="0" borderId="3" xfId="0" applyNumberFormat="1" applyFont="1" applyFill="1" applyBorder="1" applyAlignment="1">
      <alignment horizontal="center" vertical="center" shrinkToFit="1"/>
    </xf>
    <xf numFmtId="184" fontId="1" fillId="0" borderId="3" xfId="0" applyNumberFormat="1" applyFont="1" applyFill="1" applyBorder="1" applyAlignment="1">
      <alignment horizontal="center" vertical="center" shrinkToFit="1"/>
    </xf>
    <xf numFmtId="0" fontId="1" fillId="0" borderId="40" xfId="0" applyNumberFormat="1" applyFont="1" applyFill="1" applyBorder="1" applyAlignment="1">
      <alignment horizontal="center" vertical="center" shrinkToFit="1"/>
    </xf>
    <xf numFmtId="0" fontId="1" fillId="0" borderId="1" xfId="0" applyNumberFormat="1" applyFont="1" applyFill="1" applyBorder="1" applyAlignment="1"/>
    <xf numFmtId="0" fontId="26" fillId="0" borderId="14" xfId="0" applyNumberFormat="1" applyFont="1" applyFill="1" applyBorder="1" applyAlignment="1">
      <alignment vertical="center" wrapText="1"/>
    </xf>
    <xf numFmtId="0" fontId="26" fillId="0" borderId="1" xfId="0" applyNumberFormat="1" applyFont="1" applyFill="1" applyBorder="1" applyAlignment="1">
      <alignment vertical="center" wrapText="1"/>
    </xf>
    <xf numFmtId="181" fontId="26" fillId="0" borderId="1" xfId="0" applyNumberFormat="1" applyFont="1" applyFill="1" applyBorder="1" applyAlignment="1">
      <alignment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181" fontId="2" fillId="0" borderId="3" xfId="0" applyNumberFormat="1" applyFont="1" applyFill="1" applyBorder="1" applyAlignment="1">
      <alignment horizontal="center" vertical="center" wrapText="1"/>
    </xf>
    <xf numFmtId="184" fontId="2" fillId="0" borderId="3" xfId="0" applyNumberFormat="1" applyFont="1" applyFill="1" applyBorder="1" applyAlignment="1">
      <alignment horizontal="center" vertical="center" wrapText="1"/>
    </xf>
    <xf numFmtId="0" fontId="2" fillId="0" borderId="40" xfId="0" applyNumberFormat="1" applyFont="1" applyFill="1" applyBorder="1" applyAlignment="1">
      <alignment horizontal="center" vertical="center" wrapText="1"/>
    </xf>
    <xf numFmtId="181" fontId="2" fillId="0" borderId="40" xfId="0" applyNumberFormat="1" applyFont="1" applyFill="1" applyBorder="1" applyAlignment="1">
      <alignment horizontal="center" vertical="center" wrapText="1"/>
    </xf>
    <xf numFmtId="4" fontId="2" fillId="0" borderId="3" xfId="0" applyNumberFormat="1" applyFont="1" applyFill="1" applyBorder="1" applyAlignment="1">
      <alignment horizontal="center" vertical="center" wrapText="1"/>
    </xf>
    <xf numFmtId="4" fontId="0" fillId="0" borderId="1" xfId="0" applyNumberFormat="1" applyFont="1" applyFill="1" applyBorder="1" applyAlignment="1">
      <alignment horizontal="center"/>
    </xf>
    <xf numFmtId="4" fontId="2" fillId="0" borderId="40" xfId="0" applyNumberFormat="1" applyFont="1" applyFill="1" applyBorder="1" applyAlignment="1">
      <alignment horizontal="center" vertical="center" wrapText="1"/>
    </xf>
    <xf numFmtId="0" fontId="0" fillId="0" borderId="0" xfId="0" applyNumberFormat="1" applyFont="1" applyFill="1" applyBorder="1" applyAlignment="1">
      <alignment horizontal="center"/>
    </xf>
    <xf numFmtId="185" fontId="26" fillId="0" borderId="0" xfId="0" applyNumberFormat="1" applyFont="1" applyFill="1" applyBorder="1" applyAlignment="1">
      <alignment horizontal="left" vertical="center" wrapText="1"/>
    </xf>
    <xf numFmtId="181" fontId="26" fillId="0" borderId="0" xfId="0" applyNumberFormat="1" applyFont="1" applyFill="1" applyBorder="1" applyAlignment="1">
      <alignment vertical="center" wrapText="1"/>
    </xf>
    <xf numFmtId="181" fontId="26" fillId="0" borderId="0" xfId="0" applyNumberFormat="1" applyFont="1" applyFill="1" applyBorder="1" applyAlignment="1">
      <alignment horizontal="right" vertical="center" wrapText="1"/>
    </xf>
    <xf numFmtId="0" fontId="26" fillId="0" borderId="1" xfId="0" applyNumberFormat="1" applyFont="1" applyFill="1" applyBorder="1" applyAlignment="1">
      <alignment horizontal="center" vertical="center" wrapText="1"/>
    </xf>
    <xf numFmtId="49" fontId="26" fillId="0" borderId="25" xfId="0" applyNumberFormat="1" applyFont="1" applyFill="1" applyBorder="1" applyAlignment="1">
      <alignment vertical="center" wrapText="1"/>
    </xf>
    <xf numFmtId="0" fontId="26" fillId="0" borderId="31" xfId="0" applyNumberFormat="1" applyFont="1" applyFill="1" applyBorder="1" applyAlignment="1">
      <alignment wrapText="1"/>
    </xf>
    <xf numFmtId="0" fontId="26" fillId="0" borderId="28" xfId="0" applyNumberFormat="1" applyFont="1" applyFill="1" applyBorder="1" applyAlignment="1">
      <alignment wrapText="1"/>
    </xf>
    <xf numFmtId="4" fontId="26" fillId="0" borderId="31" xfId="0" applyNumberFormat="1" applyFont="1" applyFill="1" applyBorder="1" applyAlignment="1">
      <alignment wrapText="1"/>
    </xf>
    <xf numFmtId="0" fontId="26" fillId="0" borderId="24" xfId="0" applyNumberFormat="1" applyFont="1" applyFill="1" applyBorder="1" applyAlignment="1">
      <alignment wrapText="1"/>
    </xf>
    <xf numFmtId="0" fontId="26" fillId="0" borderId="30" xfId="0" applyNumberFormat="1" applyFont="1" applyFill="1" applyBorder="1" applyAlignment="1">
      <alignment horizontal="centerContinuous" vertical="center" wrapText="1"/>
    </xf>
    <xf numFmtId="4" fontId="26" fillId="0" borderId="30" xfId="0" applyNumberFormat="1" applyFont="1" applyFill="1" applyBorder="1" applyAlignment="1">
      <alignment horizontal="right" vertical="center" wrapText="1"/>
    </xf>
    <xf numFmtId="181" fontId="26" fillId="0" borderId="0" xfId="0" applyNumberFormat="1" applyFont="1" applyFill="1" applyBorder="1" applyAlignment="1">
      <alignment horizontal="right" wrapText="1"/>
    </xf>
    <xf numFmtId="4" fontId="26" fillId="0" borderId="28" xfId="0" applyNumberFormat="1" applyFont="1" applyFill="1" applyBorder="1" applyAlignment="1">
      <alignment horizontal="right" vertical="center" wrapText="1"/>
    </xf>
    <xf numFmtId="0" fontId="26" fillId="0" borderId="23" xfId="0" applyNumberFormat="1" applyFont="1" applyFill="1" applyBorder="1" applyAlignment="1">
      <alignment horizontal="center" vertical="center" wrapText="1"/>
    </xf>
    <xf numFmtId="186" fontId="26" fillId="0" borderId="31" xfId="0" applyNumberFormat="1" applyFont="1" applyFill="1" applyBorder="1" applyAlignment="1">
      <alignment wrapText="1"/>
    </xf>
    <xf numFmtId="0" fontId="39" fillId="0" borderId="0" xfId="0" applyNumberFormat="1" applyFont="1" applyFill="1" applyBorder="1" applyAlignment="1">
      <alignment vertical="center" wrapText="1"/>
    </xf>
    <xf numFmtId="0" fontId="40" fillId="0" borderId="0" xfId="0" applyNumberFormat="1" applyFont="1" applyFill="1" applyBorder="1" applyAlignment="1">
      <alignment vertical="center" wrapText="1"/>
    </xf>
    <xf numFmtId="0" fontId="26" fillId="0" borderId="1" xfId="0" applyNumberFormat="1" applyFont="1" applyFill="1" applyBorder="1" applyAlignment="1">
      <alignment horizontal="left" vertical="center" wrapText="1"/>
    </xf>
    <xf numFmtId="0" fontId="1" fillId="4" borderId="24" xfId="0" applyNumberFormat="1" applyFont="1" applyFill="1" applyBorder="1" applyAlignment="1">
      <alignment horizontal="center" vertical="center" wrapText="1" shrinkToFit="1"/>
    </xf>
    <xf numFmtId="177" fontId="3" fillId="0" borderId="1" xfId="0" applyNumberFormat="1" applyFont="1" applyFill="1" applyBorder="1" applyAlignment="1">
      <alignment horizontal="center" vertical="center" shrinkToFit="1"/>
    </xf>
    <xf numFmtId="177" fontId="20" fillId="0" borderId="1" xfId="0" applyNumberFormat="1" applyFont="1" applyFill="1" applyBorder="1" applyAlignment="1">
      <alignment horizontal="center" vertical="center" shrinkToFit="1"/>
    </xf>
    <xf numFmtId="0" fontId="1" fillId="4" borderId="1" xfId="0" applyFont="1" applyFill="1" applyBorder="1" applyAlignment="1">
      <alignment vertical="center" wrapText="1" shrinkToFit="1"/>
    </xf>
    <xf numFmtId="0" fontId="1" fillId="0" borderId="1" xfId="0" applyNumberFormat="1" applyFont="1" applyFill="1" applyBorder="1" applyAlignment="1">
      <alignment horizontal="center" vertical="center" wrapText="1" shrinkToFit="1"/>
    </xf>
    <xf numFmtId="0" fontId="1" fillId="4" borderId="35" xfId="0" applyNumberFormat="1" applyFont="1" applyFill="1" applyBorder="1" applyAlignment="1">
      <alignment horizontal="center" vertical="center" wrapText="1" shrinkToFit="1"/>
    </xf>
    <xf numFmtId="186" fontId="0" fillId="0" borderId="1" xfId="0" applyNumberFormat="1" applyFont="1" applyFill="1" applyBorder="1" applyAlignment="1"/>
    <xf numFmtId="4" fontId="1" fillId="0" borderId="1" xfId="0" applyNumberFormat="1" applyFont="1" applyFill="1" applyBorder="1" applyAlignment="1">
      <alignment horizontal="left" vertical="center" shrinkToFit="1"/>
    </xf>
    <xf numFmtId="0" fontId="1" fillId="0" borderId="24" xfId="0" applyNumberFormat="1" applyFont="1" applyFill="1" applyBorder="1" applyAlignment="1">
      <alignment horizontal="center" vertical="center" wrapText="1" shrinkToFit="1"/>
    </xf>
    <xf numFmtId="3" fontId="1" fillId="0" borderId="1" xfId="0" applyNumberFormat="1" applyFont="1" applyFill="1" applyBorder="1" applyAlignment="1">
      <alignment horizontal="center"/>
    </xf>
    <xf numFmtId="3" fontId="1" fillId="0" borderId="1" xfId="0" applyNumberFormat="1" applyFont="1" applyFill="1" applyBorder="1" applyAlignment="1"/>
    <xf numFmtId="0" fontId="3" fillId="0" borderId="1" xfId="0" applyNumberFormat="1" applyFont="1" applyFill="1" applyBorder="1" applyAlignment="1"/>
    <xf numFmtId="0" fontId="1" fillId="0" borderId="24" xfId="0" applyFont="1" applyFill="1" applyBorder="1" applyAlignment="1">
      <alignment horizontal="center" vertical="center" wrapText="1" shrinkToFit="1"/>
    </xf>
    <xf numFmtId="0" fontId="42" fillId="0" borderId="0" xfId="0" applyNumberFormat="1" applyFont="1" applyFill="1" applyBorder="1" applyAlignment="1"/>
    <xf numFmtId="0" fontId="1" fillId="0" borderId="0" xfId="0" applyNumberFormat="1" applyFont="1" applyFill="1" applyBorder="1" applyAlignment="1">
      <alignment horizontal="left"/>
    </xf>
    <xf numFmtId="0" fontId="4" fillId="0" borderId="31" xfId="0" applyFont="1" applyFill="1" applyBorder="1" applyAlignment="1">
      <alignment horizontal="center" vertical="center" wrapText="1" shrinkToFit="1"/>
    </xf>
    <xf numFmtId="0" fontId="42" fillId="0" borderId="31" xfId="0" applyFont="1" applyFill="1" applyBorder="1" applyAlignment="1">
      <alignment horizontal="center" vertical="center" wrapText="1" shrinkToFit="1"/>
    </xf>
    <xf numFmtId="0" fontId="1" fillId="0" borderId="31" xfId="0" applyFont="1" applyFill="1" applyBorder="1" applyAlignment="1">
      <alignment horizontal="left" vertical="center" wrapText="1" shrinkToFit="1"/>
    </xf>
    <xf numFmtId="0" fontId="0" fillId="0" borderId="31" xfId="0" applyFont="1" applyFill="1" applyBorder="1" applyAlignment="1">
      <alignment horizontal="left" vertical="center" wrapText="1" shrinkToFit="1"/>
    </xf>
    <xf numFmtId="183" fontId="1" fillId="0" borderId="31" xfId="0" applyNumberFormat="1" applyFont="1" applyFill="1" applyBorder="1"/>
    <xf numFmtId="187" fontId="1" fillId="0" borderId="31" xfId="0" applyNumberFormat="1" applyFont="1" applyFill="1" applyBorder="1" applyAlignment="1">
      <alignment shrinkToFit="1"/>
    </xf>
    <xf numFmtId="4" fontId="26" fillId="0" borderId="28" xfId="0" applyNumberFormat="1" applyFont="1" applyFill="1" applyBorder="1" applyAlignment="1">
      <alignment horizontal="left" vertical="center" wrapText="1"/>
    </xf>
    <xf numFmtId="0" fontId="0" fillId="0" borderId="31" xfId="0" applyFont="1" applyFill="1" applyBorder="1" applyAlignment="1">
      <alignment horizontal="right" vertical="center" wrapText="1" shrinkToFit="1"/>
    </xf>
    <xf numFmtId="0" fontId="4" fillId="4" borderId="31" xfId="0" applyFont="1" applyFill="1" applyBorder="1" applyAlignment="1">
      <alignment horizontal="center" vertical="center" wrapText="1" shrinkToFit="1"/>
    </xf>
    <xf numFmtId="187" fontId="4" fillId="0" borderId="31" xfId="0" applyNumberFormat="1" applyFont="1" applyBorder="1" applyAlignment="1">
      <alignment shrinkToFit="1"/>
    </xf>
    <xf numFmtId="0" fontId="43" fillId="0" borderId="0" xfId="0" applyNumberFormat="1" applyFont="1" applyFill="1" applyBorder="1" applyAlignment="1"/>
    <xf numFmtId="0" fontId="47" fillId="0" borderId="0" xfId="0" applyNumberFormat="1" applyFont="1" applyFill="1" applyBorder="1" applyAlignment="1"/>
    <xf numFmtId="0" fontId="48" fillId="0" borderId="0" xfId="0" applyNumberFormat="1" applyFont="1" applyFill="1" applyBorder="1" applyAlignment="1"/>
    <xf numFmtId="0" fontId="20" fillId="0" borderId="0" xfId="14" applyFont="1" applyFill="1"/>
    <xf numFmtId="0" fontId="49" fillId="0" borderId="0" xfId="14" applyFont="1" applyFill="1" applyAlignment="1">
      <alignment horizontal="center" vertical="center"/>
    </xf>
    <xf numFmtId="49" fontId="50" fillId="0" borderId="0" xfId="14" applyNumberFormat="1" applyFont="1" applyFill="1" applyAlignment="1" applyProtection="1">
      <alignment horizontal="center" vertical="center"/>
    </xf>
    <xf numFmtId="0" fontId="50" fillId="0" borderId="0" xfId="14" applyFont="1" applyFill="1" applyAlignment="1">
      <alignment horizontal="center"/>
    </xf>
    <xf numFmtId="0" fontId="50" fillId="0" borderId="0" xfId="14" applyFont="1" applyFill="1" applyBorder="1" applyAlignment="1">
      <alignment horizontal="center"/>
    </xf>
    <xf numFmtId="0" fontId="51" fillId="0" borderId="0" xfId="0" applyNumberFormat="1" applyFont="1" applyFill="1" applyBorder="1" applyAlignment="1"/>
    <xf numFmtId="0" fontId="0" fillId="0" borderId="0" xfId="0" applyNumberFormat="1" applyFont="1" applyFill="1" applyBorder="1" applyAlignment="1">
      <alignment horizontal="left"/>
    </xf>
    <xf numFmtId="177" fontId="64" fillId="0" borderId="1" xfId="0" applyNumberFormat="1" applyFont="1" applyFill="1" applyBorder="1" applyAlignment="1">
      <alignment horizontal="center" vertical="center" shrinkToFit="1"/>
    </xf>
    <xf numFmtId="0" fontId="64" fillId="0" borderId="1" xfId="0" applyNumberFormat="1" applyFont="1" applyFill="1" applyBorder="1" applyAlignment="1">
      <alignment horizontal="center" vertical="center" shrinkToFit="1"/>
    </xf>
    <xf numFmtId="184" fontId="64" fillId="0" borderId="1" xfId="0" applyNumberFormat="1" applyFont="1" applyFill="1" applyBorder="1" applyAlignment="1">
      <alignment horizontal="center" vertical="center" shrinkToFit="1"/>
    </xf>
    <xf numFmtId="0" fontId="66" fillId="0" borderId="1" xfId="0" applyNumberFormat="1" applyFont="1" applyFill="1" applyBorder="1" applyAlignment="1">
      <alignment horizontal="center" vertical="center" wrapText="1"/>
    </xf>
    <xf numFmtId="188" fontId="0" fillId="0" borderId="1" xfId="0" applyNumberFormat="1" applyFont="1" applyFill="1" applyBorder="1" applyAlignment="1">
      <alignment horizontal="center"/>
    </xf>
    <xf numFmtId="0" fontId="39" fillId="0" borderId="0" xfId="0" applyNumberFormat="1" applyFont="1" applyFill="1" applyBorder="1" applyAlignment="1">
      <alignment horizontal="center" vertical="center" wrapText="1"/>
    </xf>
    <xf numFmtId="0" fontId="65" fillId="0" borderId="0" xfId="0" applyNumberFormat="1" applyFont="1" applyFill="1" applyBorder="1" applyAlignment="1">
      <alignment horizontal="center"/>
    </xf>
    <xf numFmtId="0" fontId="66" fillId="0" borderId="0" xfId="0" applyNumberFormat="1" applyFont="1" applyFill="1" applyBorder="1" applyAlignment="1">
      <alignment horizontal="center" vertical="center" wrapText="1"/>
    </xf>
    <xf numFmtId="188" fontId="64" fillId="0" borderId="1" xfId="0" applyNumberFormat="1" applyFont="1" applyFill="1" applyBorder="1" applyAlignment="1">
      <alignment horizontal="center"/>
    </xf>
    <xf numFmtId="188" fontId="66" fillId="0" borderId="1" xfId="0" applyNumberFormat="1" applyFont="1" applyFill="1" applyBorder="1" applyAlignment="1">
      <alignment horizontal="center" vertical="center" wrapText="1"/>
    </xf>
    <xf numFmtId="188" fontId="64" fillId="0" borderId="1" xfId="0" applyNumberFormat="1" applyFont="1" applyFill="1" applyBorder="1" applyAlignment="1">
      <alignment horizontal="center" vertical="center"/>
    </xf>
    <xf numFmtId="188" fontId="65" fillId="0" borderId="1" xfId="0" applyNumberFormat="1" applyFont="1" applyFill="1" applyBorder="1" applyAlignment="1">
      <alignment horizontal="center"/>
    </xf>
    <xf numFmtId="0" fontId="65" fillId="0" borderId="1" xfId="0" applyNumberFormat="1" applyFont="1" applyFill="1" applyBorder="1" applyAlignment="1">
      <alignment horizontal="center"/>
    </xf>
    <xf numFmtId="0" fontId="26" fillId="0" borderId="16" xfId="0" applyNumberFormat="1" applyFont="1" applyFill="1" applyBorder="1" applyAlignment="1">
      <alignment horizontal="center" vertical="center" wrapText="1"/>
    </xf>
    <xf numFmtId="0" fontId="0" fillId="0" borderId="16" xfId="0" applyNumberFormat="1" applyFont="1" applyFill="1" applyBorder="1" applyAlignment="1"/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189" fontId="4" fillId="2" borderId="3" xfId="0" applyNumberFormat="1" applyFont="1" applyFill="1" applyBorder="1" applyAlignment="1">
      <alignment horizontal="center" vertical="center" wrapText="1"/>
    </xf>
    <xf numFmtId="0" fontId="56" fillId="0" borderId="0" xfId="0" applyNumberFormat="1" applyFont="1" applyFill="1" applyBorder="1" applyAlignment="1">
      <alignment horizontal="left" vertical="center" wrapText="1"/>
    </xf>
    <xf numFmtId="0" fontId="53" fillId="0" borderId="0" xfId="0" applyNumberFormat="1" applyFont="1" applyFill="1" applyBorder="1" applyAlignment="1">
      <alignment horizontal="left" vertical="center" wrapText="1"/>
    </xf>
    <xf numFmtId="0" fontId="54" fillId="0" borderId="0" xfId="0" applyNumberFormat="1" applyFont="1" applyFill="1" applyBorder="1" applyAlignment="1">
      <alignment horizontal="left" vertical="center" wrapText="1"/>
    </xf>
    <xf numFmtId="0" fontId="55" fillId="0" borderId="0" xfId="0" applyNumberFormat="1" applyFont="1" applyFill="1" applyBorder="1" applyAlignment="1">
      <alignment horizontal="left" vertical="center" wrapText="1"/>
    </xf>
    <xf numFmtId="0" fontId="54" fillId="0" borderId="0" xfId="0" applyNumberFormat="1" applyFont="1" applyFill="1" applyBorder="1" applyAlignment="1">
      <alignment horizontal="left" vertical="center" wrapText="1" indent="2"/>
    </xf>
    <xf numFmtId="0" fontId="52" fillId="0" borderId="0" xfId="0" applyNumberFormat="1" applyFont="1" applyFill="1" applyBorder="1" applyAlignment="1">
      <alignment horizontal="center" vertical="center" wrapText="1"/>
    </xf>
    <xf numFmtId="0" fontId="44" fillId="0" borderId="0" xfId="0" applyNumberFormat="1" applyFont="1" applyFill="1" applyBorder="1" applyAlignment="1">
      <alignment horizontal="center"/>
    </xf>
    <xf numFmtId="0" fontId="45" fillId="0" borderId="0" xfId="0" applyNumberFormat="1" applyFont="1" applyFill="1" applyBorder="1" applyAlignment="1">
      <alignment horizontal="center"/>
    </xf>
    <xf numFmtId="0" fontId="46" fillId="0" borderId="0" xfId="0" applyNumberFormat="1" applyFont="1" applyFill="1" applyBorder="1" applyAlignment="1">
      <alignment horizontal="center"/>
    </xf>
    <xf numFmtId="0" fontId="41" fillId="0" borderId="0" xfId="0" applyNumberFormat="1" applyFont="1" applyFill="1" applyBorder="1" applyAlignment="1">
      <alignment horizontal="center" vertical="center" wrapText="1" shrinkToFit="1"/>
    </xf>
    <xf numFmtId="0" fontId="4" fillId="0" borderId="25" xfId="0" applyFont="1" applyFill="1" applyBorder="1" applyAlignment="1">
      <alignment horizontal="center" vertical="center" wrapText="1" shrinkToFit="1"/>
    </xf>
    <xf numFmtId="0" fontId="42" fillId="0" borderId="30" xfId="0" applyFont="1" applyFill="1" applyBorder="1" applyAlignment="1">
      <alignment horizontal="center" vertical="center" wrapText="1" shrinkToFit="1"/>
    </xf>
    <xf numFmtId="0" fontId="42" fillId="0" borderId="26" xfId="0" applyFont="1" applyFill="1" applyBorder="1" applyAlignment="1">
      <alignment horizontal="center" vertical="center" wrapText="1" shrinkToFit="1"/>
    </xf>
    <xf numFmtId="0" fontId="1" fillId="0" borderId="24" xfId="0" applyNumberFormat="1" applyFont="1" applyFill="1" applyBorder="1" applyAlignment="1">
      <alignment horizontal="center" vertical="center" wrapText="1" shrinkToFit="1"/>
    </xf>
    <xf numFmtId="0" fontId="1" fillId="0" borderId="27" xfId="0" applyNumberFormat="1" applyFont="1" applyFill="1" applyBorder="1" applyAlignment="1">
      <alignment horizontal="center" vertical="center" wrapText="1" shrinkToFit="1"/>
    </xf>
    <xf numFmtId="0" fontId="0" fillId="0" borderId="0" xfId="0" applyNumberFormat="1" applyFont="1" applyFill="1" applyBorder="1" applyAlignment="1"/>
    <xf numFmtId="0" fontId="1" fillId="0" borderId="23" xfId="0" applyNumberFormat="1" applyFont="1" applyFill="1" applyBorder="1" applyAlignment="1">
      <alignment horizontal="right"/>
    </xf>
    <xf numFmtId="0" fontId="1" fillId="0" borderId="16" xfId="0" applyNumberFormat="1" applyFont="1" applyFill="1" applyBorder="1" applyAlignment="1">
      <alignment horizontal="center" vertical="center" wrapText="1" shrinkToFit="1"/>
    </xf>
    <xf numFmtId="0" fontId="1" fillId="0" borderId="6" xfId="0" applyNumberFormat="1" applyFont="1" applyFill="1" applyBorder="1" applyAlignment="1">
      <alignment horizontal="center" vertical="center" wrapText="1" shrinkToFit="1"/>
    </xf>
    <xf numFmtId="0" fontId="1" fillId="0" borderId="26" xfId="0" applyFont="1" applyFill="1" applyBorder="1" applyAlignment="1">
      <alignment horizontal="center" vertical="center" wrapText="1" shrinkToFit="1"/>
    </xf>
    <xf numFmtId="0" fontId="1" fillId="0" borderId="30" xfId="0" applyFont="1" applyFill="1" applyBorder="1" applyAlignment="1">
      <alignment horizontal="center" vertical="center" wrapText="1" shrinkToFit="1"/>
    </xf>
    <xf numFmtId="0" fontId="1" fillId="0" borderId="25" xfId="0" applyFont="1" applyFill="1" applyBorder="1" applyAlignment="1">
      <alignment horizontal="center" vertical="center" wrapText="1" shrinkToFit="1"/>
    </xf>
    <xf numFmtId="0" fontId="1" fillId="0" borderId="14" xfId="0" applyNumberFormat="1" applyFont="1" applyFill="1" applyBorder="1" applyAlignment="1">
      <alignment horizontal="center" vertical="center" wrapText="1" shrinkToFit="1"/>
    </xf>
    <xf numFmtId="0" fontId="1" fillId="0" borderId="3" xfId="0" applyNumberFormat="1" applyFont="1" applyFill="1" applyBorder="1" applyAlignment="1">
      <alignment horizontal="center" vertical="center" wrapText="1" shrinkToFit="1"/>
    </xf>
    <xf numFmtId="0" fontId="1" fillId="0" borderId="1" xfId="0" applyNumberFormat="1" applyFont="1" applyFill="1" applyBorder="1" applyAlignment="1">
      <alignment horizontal="center" vertical="center" wrapText="1" shrinkToFit="1"/>
    </xf>
    <xf numFmtId="0" fontId="1" fillId="0" borderId="35" xfId="0" applyNumberFormat="1" applyFont="1" applyFill="1" applyBorder="1" applyAlignment="1">
      <alignment horizontal="center" vertical="center" wrapText="1" shrinkToFit="1"/>
    </xf>
    <xf numFmtId="0" fontId="1" fillId="0" borderId="43" xfId="0" applyNumberFormat="1" applyFont="1" applyFill="1" applyBorder="1" applyAlignment="1">
      <alignment horizontal="center" vertical="center" wrapText="1" shrinkToFit="1"/>
    </xf>
    <xf numFmtId="0" fontId="0" fillId="0" borderId="23" xfId="0" applyNumberFormat="1" applyFont="1" applyFill="1" applyBorder="1" applyAlignment="1">
      <alignment horizontal="right"/>
    </xf>
    <xf numFmtId="0" fontId="1" fillId="4" borderId="1" xfId="0" applyFont="1" applyFill="1" applyBorder="1" applyAlignment="1">
      <alignment horizontal="center" vertical="center" wrapText="1" shrinkToFit="1"/>
    </xf>
    <xf numFmtId="0" fontId="1" fillId="4" borderId="26" xfId="0" applyFont="1" applyFill="1" applyBorder="1" applyAlignment="1">
      <alignment horizontal="center" vertical="center" wrapText="1" shrinkToFit="1"/>
    </xf>
    <xf numFmtId="0" fontId="1" fillId="4" borderId="30" xfId="0" applyFont="1" applyFill="1" applyBorder="1" applyAlignment="1">
      <alignment horizontal="center" vertical="center" wrapText="1" shrinkToFit="1"/>
    </xf>
    <xf numFmtId="0" fontId="1" fillId="4" borderId="25" xfId="0" applyFont="1" applyFill="1" applyBorder="1" applyAlignment="1">
      <alignment horizontal="center" vertical="center" wrapText="1" shrinkToFit="1"/>
    </xf>
    <xf numFmtId="0" fontId="1" fillId="4" borderId="24" xfId="0" applyFont="1" applyFill="1" applyBorder="1" applyAlignment="1">
      <alignment horizontal="center" vertical="center" wrapText="1" shrinkToFit="1"/>
    </xf>
    <xf numFmtId="0" fontId="1" fillId="4" borderId="27" xfId="0" applyFont="1" applyFill="1" applyBorder="1" applyAlignment="1">
      <alignment horizontal="center" vertical="center" wrapText="1" shrinkToFit="1"/>
    </xf>
    <xf numFmtId="0" fontId="25" fillId="0" borderId="0" xfId="0" applyNumberFormat="1" applyFont="1" applyFill="1" applyBorder="1" applyAlignment="1">
      <alignment horizontal="center" vertical="center" wrapText="1"/>
    </xf>
    <xf numFmtId="0" fontId="26" fillId="0" borderId="0" xfId="0" applyNumberFormat="1" applyFont="1" applyFill="1" applyBorder="1" applyAlignment="1">
      <alignment horizontal="right" vertical="center" wrapText="1"/>
    </xf>
    <xf numFmtId="0" fontId="26" fillId="0" borderId="41" xfId="0" applyNumberFormat="1" applyFont="1" applyFill="1" applyBorder="1" applyAlignment="1">
      <alignment horizontal="center" vertical="center" wrapText="1"/>
    </xf>
    <xf numFmtId="0" fontId="26" fillId="0" borderId="35" xfId="0" applyNumberFormat="1" applyFont="1" applyFill="1" applyBorder="1" applyAlignment="1">
      <alignment horizontal="center" vertical="center" wrapText="1"/>
    </xf>
    <xf numFmtId="0" fontId="26" fillId="0" borderId="25" xfId="0" applyNumberFormat="1" applyFont="1" applyFill="1" applyBorder="1" applyAlignment="1">
      <alignment horizontal="center" vertical="center" wrapText="1"/>
    </xf>
    <xf numFmtId="0" fontId="26" fillId="0" borderId="30" xfId="0" applyNumberFormat="1" applyFont="1" applyFill="1" applyBorder="1" applyAlignment="1">
      <alignment horizontal="center" vertical="center" wrapText="1"/>
    </xf>
    <xf numFmtId="0" fontId="26" fillId="0" borderId="1" xfId="0" applyNumberFormat="1" applyFont="1" applyFill="1" applyBorder="1" applyAlignment="1">
      <alignment horizontal="center" vertical="center" wrapText="1"/>
    </xf>
    <xf numFmtId="0" fontId="26" fillId="0" borderId="24" xfId="0" applyNumberFormat="1" applyFont="1" applyFill="1" applyBorder="1" applyAlignment="1">
      <alignment horizontal="center" vertical="center" wrapText="1"/>
    </xf>
    <xf numFmtId="0" fontId="26" fillId="0" borderId="27" xfId="0" applyNumberFormat="1" applyFont="1" applyFill="1" applyBorder="1" applyAlignment="1">
      <alignment horizontal="center" vertical="center" wrapText="1"/>
    </xf>
    <xf numFmtId="0" fontId="66" fillId="0" borderId="24" xfId="0" applyNumberFormat="1" applyFont="1" applyFill="1" applyBorder="1" applyAlignment="1">
      <alignment horizontal="center" vertical="center" wrapText="1"/>
    </xf>
    <xf numFmtId="0" fontId="66" fillId="0" borderId="27" xfId="0" applyNumberFormat="1" applyFont="1" applyFill="1" applyBorder="1" applyAlignment="1">
      <alignment horizontal="center" vertical="center" wrapText="1"/>
    </xf>
    <xf numFmtId="0" fontId="26" fillId="0" borderId="44" xfId="0" applyNumberFormat="1" applyFont="1" applyFill="1" applyBorder="1" applyAlignment="1">
      <alignment horizontal="center" vertical="center" wrapText="1"/>
    </xf>
    <xf numFmtId="0" fontId="26" fillId="0" borderId="28" xfId="0" applyNumberFormat="1" applyFont="1" applyFill="1" applyBorder="1" applyAlignment="1">
      <alignment horizontal="center" vertical="center" wrapText="1"/>
    </xf>
    <xf numFmtId="0" fontId="26" fillId="0" borderId="29" xfId="0" applyNumberFormat="1" applyFont="1" applyFill="1" applyBorder="1" applyAlignment="1">
      <alignment horizontal="center" vertical="center" wrapText="1"/>
    </xf>
    <xf numFmtId="181" fontId="26" fillId="0" borderId="1" xfId="0" applyNumberFormat="1" applyFont="1" applyFill="1" applyBorder="1" applyAlignment="1">
      <alignment horizontal="center" vertical="center" wrapText="1"/>
    </xf>
    <xf numFmtId="0" fontId="26" fillId="0" borderId="42" xfId="0" applyNumberFormat="1" applyFont="1" applyFill="1" applyBorder="1" applyAlignment="1">
      <alignment horizontal="center" vertical="center" wrapText="1"/>
    </xf>
    <xf numFmtId="0" fontId="25" fillId="0" borderId="0" xfId="0" applyNumberFormat="1" applyFont="1" applyFill="1" applyBorder="1" applyAlignment="1">
      <alignment horizontal="center" vertical="top" wrapText="1"/>
    </xf>
    <xf numFmtId="0" fontId="26" fillId="0" borderId="23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 shrinkToFit="1"/>
    </xf>
    <xf numFmtId="0" fontId="26" fillId="0" borderId="26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right"/>
    </xf>
    <xf numFmtId="0" fontId="1" fillId="0" borderId="16" xfId="0" applyFont="1" applyFill="1" applyBorder="1" applyAlignment="1">
      <alignment horizontal="center" vertical="center" wrapText="1" shrinkToFit="1"/>
    </xf>
    <xf numFmtId="0" fontId="1" fillId="0" borderId="13" xfId="0" applyFont="1" applyFill="1" applyBorder="1" applyAlignment="1">
      <alignment horizontal="center" vertical="center" wrapText="1" shrinkToFit="1"/>
    </xf>
    <xf numFmtId="0" fontId="1" fillId="0" borderId="6" xfId="0" applyFont="1" applyFill="1" applyBorder="1" applyAlignment="1">
      <alignment horizontal="center" vertical="center" wrapText="1" shrinkToFit="1"/>
    </xf>
    <xf numFmtId="0" fontId="1" fillId="0" borderId="14" xfId="0" applyFont="1" applyFill="1" applyBorder="1" applyAlignment="1">
      <alignment horizontal="center" vertical="center" wrapText="1" shrinkToFit="1"/>
    </xf>
    <xf numFmtId="176" fontId="25" fillId="0" borderId="0" xfId="0" applyNumberFormat="1" applyFont="1" applyFill="1" applyBorder="1" applyAlignment="1">
      <alignment horizontal="center" vertical="center" wrapText="1"/>
    </xf>
    <xf numFmtId="0" fontId="36" fillId="0" borderId="25" xfId="0" applyNumberFormat="1" applyFont="1" applyFill="1" applyBorder="1" applyAlignment="1">
      <alignment horizontal="center" vertical="center" wrapText="1"/>
    </xf>
    <xf numFmtId="0" fontId="36" fillId="0" borderId="30" xfId="0" applyNumberFormat="1" applyFont="1" applyFill="1" applyBorder="1" applyAlignment="1">
      <alignment horizontal="center" vertical="center" wrapText="1"/>
    </xf>
    <xf numFmtId="0" fontId="36" fillId="0" borderId="26" xfId="0" applyNumberFormat="1" applyFont="1" applyFill="1" applyBorder="1" applyAlignment="1">
      <alignment horizontal="center" vertical="center" wrapText="1"/>
    </xf>
    <xf numFmtId="0" fontId="26" fillId="0" borderId="23" xfId="0" applyNumberFormat="1" applyFont="1" applyFill="1" applyBorder="1" applyAlignment="1">
      <alignment horizontal="right" wrapText="1"/>
    </xf>
    <xf numFmtId="49" fontId="26" fillId="0" borderId="25" xfId="0" applyNumberFormat="1" applyFont="1" applyFill="1" applyBorder="1" applyAlignment="1">
      <alignment horizontal="center" vertical="center" wrapText="1"/>
    </xf>
    <xf numFmtId="49" fontId="26" fillId="0" borderId="26" xfId="0" applyNumberFormat="1" applyFont="1" applyFill="1" applyBorder="1" applyAlignment="1">
      <alignment horizontal="center" vertical="center" wrapText="1"/>
    </xf>
    <xf numFmtId="49" fontId="26" fillId="0" borderId="30" xfId="0" applyNumberFormat="1" applyFont="1" applyFill="1" applyBorder="1" applyAlignment="1">
      <alignment horizontal="center" vertical="center" wrapText="1"/>
    </xf>
    <xf numFmtId="4" fontId="26" fillId="0" borderId="25" xfId="0" applyNumberFormat="1" applyFont="1" applyFill="1" applyBorder="1" applyAlignment="1">
      <alignment horizontal="center" vertical="center" wrapText="1"/>
    </xf>
    <xf numFmtId="4" fontId="26" fillId="0" borderId="26" xfId="0" applyNumberFormat="1" applyFont="1" applyFill="1" applyBorder="1" applyAlignment="1">
      <alignment horizontal="center" vertical="center" wrapText="1"/>
    </xf>
    <xf numFmtId="4" fontId="26" fillId="0" borderId="30" xfId="0" applyNumberFormat="1" applyFont="1" applyFill="1" applyBorder="1" applyAlignment="1">
      <alignment horizontal="center" vertical="center" wrapText="1"/>
    </xf>
    <xf numFmtId="181" fontId="26" fillId="0" borderId="25" xfId="0" applyNumberFormat="1" applyFont="1" applyFill="1" applyBorder="1" applyAlignment="1">
      <alignment horizontal="center" vertical="center" wrapText="1"/>
    </xf>
    <xf numFmtId="181" fontId="26" fillId="0" borderId="26" xfId="0" applyNumberFormat="1" applyFont="1" applyFill="1" applyBorder="1" applyAlignment="1">
      <alignment horizontal="center" vertical="center" wrapText="1"/>
    </xf>
    <xf numFmtId="181" fontId="26" fillId="0" borderId="30" xfId="0" applyNumberFormat="1" applyFont="1" applyFill="1" applyBorder="1" applyAlignment="1">
      <alignment horizontal="center" vertical="center" wrapText="1"/>
    </xf>
    <xf numFmtId="49" fontId="26" fillId="0" borderId="24" xfId="0" applyNumberFormat="1" applyFont="1" applyFill="1" applyBorder="1" applyAlignment="1">
      <alignment horizontal="center" vertical="center" wrapText="1"/>
    </xf>
    <xf numFmtId="49" fontId="26" fillId="0" borderId="27" xfId="0" applyNumberFormat="1" applyFont="1" applyFill="1" applyBorder="1" applyAlignment="1">
      <alignment horizontal="center" vertical="center" wrapText="1"/>
    </xf>
    <xf numFmtId="49" fontId="26" fillId="0" borderId="28" xfId="0" applyNumberFormat="1" applyFont="1" applyFill="1" applyBorder="1" applyAlignment="1">
      <alignment horizontal="center" vertical="center" wrapText="1"/>
    </xf>
    <xf numFmtId="181" fontId="26" fillId="0" borderId="24" xfId="0" applyNumberFormat="1" applyFont="1" applyFill="1" applyBorder="1" applyAlignment="1">
      <alignment horizontal="center" vertical="center" wrapText="1"/>
    </xf>
    <xf numFmtId="181" fontId="26" fillId="0" borderId="28" xfId="0" applyNumberFormat="1" applyFont="1" applyFill="1" applyBorder="1" applyAlignment="1">
      <alignment horizontal="center" vertical="center" wrapText="1"/>
    </xf>
    <xf numFmtId="0" fontId="1" fillId="0" borderId="1" xfId="15" applyNumberFormat="1" applyFont="1" applyFill="1" applyBorder="1" applyAlignment="1" applyProtection="1">
      <alignment horizontal="center" vertical="center"/>
    </xf>
    <xf numFmtId="0" fontId="1" fillId="0" borderId="1" xfId="15" applyNumberFormat="1" applyFont="1" applyFill="1" applyBorder="1" applyAlignment="1" applyProtection="1">
      <alignment horizontal="center" vertical="center" wrapText="1"/>
    </xf>
    <xf numFmtId="0" fontId="1" fillId="0" borderId="6" xfId="15" applyNumberFormat="1" applyFont="1" applyFill="1" applyBorder="1" applyAlignment="1" applyProtection="1">
      <alignment horizontal="center" vertical="center" wrapText="1"/>
    </xf>
    <xf numFmtId="0" fontId="28" fillId="0" borderId="0" xfId="16" applyFont="1" applyAlignment="1">
      <alignment horizontal="left" wrapText="1"/>
    </xf>
    <xf numFmtId="0" fontId="23" fillId="0" borderId="0" xfId="16" applyFont="1" applyAlignment="1">
      <alignment horizontal="left" wrapText="1"/>
    </xf>
    <xf numFmtId="0" fontId="33" fillId="0" borderId="0" xfId="16" applyFont="1" applyAlignment="1">
      <alignment horizontal="left" wrapText="1"/>
    </xf>
    <xf numFmtId="0" fontId="30" fillId="0" borderId="0" xfId="16" applyFont="1" applyAlignment="1">
      <alignment horizontal="left" wrapText="1"/>
    </xf>
    <xf numFmtId="0" fontId="26" fillId="0" borderId="32" xfId="16" applyFont="1" applyFill="1" applyBorder="1" applyAlignment="1">
      <alignment horizontal="center" vertical="center"/>
    </xf>
    <xf numFmtId="0" fontId="26" fillId="0" borderId="34" xfId="16" applyFont="1" applyFill="1" applyBorder="1" applyAlignment="1">
      <alignment horizontal="center" vertical="center"/>
    </xf>
    <xf numFmtId="0" fontId="26" fillId="0" borderId="30" xfId="16" applyFont="1" applyFill="1" applyBorder="1" applyAlignment="1">
      <alignment horizontal="center" vertical="center" wrapText="1" shrinkToFit="1"/>
    </xf>
    <xf numFmtId="0" fontId="26" fillId="0" borderId="38" xfId="16" applyFont="1" applyFill="1" applyBorder="1" applyAlignment="1">
      <alignment horizontal="center" vertical="center" wrapText="1" shrinkToFit="1"/>
    </xf>
    <xf numFmtId="0" fontId="26" fillId="0" borderId="33" xfId="16" applyFont="1" applyFill="1" applyBorder="1" applyAlignment="1">
      <alignment horizontal="center" vertical="center" wrapText="1" shrinkToFit="1"/>
    </xf>
    <xf numFmtId="0" fontId="2" fillId="0" borderId="30" xfId="16" applyNumberFormat="1" applyFont="1" applyBorder="1" applyAlignment="1">
      <alignment horizontal="left" vertical="center" shrinkToFit="1"/>
    </xf>
    <xf numFmtId="0" fontId="2" fillId="0" borderId="35" xfId="16" applyNumberFormat="1" applyFont="1" applyBorder="1" applyAlignment="1">
      <alignment horizontal="left" vertical="center" shrinkToFit="1"/>
    </xf>
    <xf numFmtId="0" fontId="32" fillId="0" borderId="0" xfId="16" applyFont="1" applyAlignment="1">
      <alignment horizontal="center"/>
    </xf>
    <xf numFmtId="0" fontId="26" fillId="0" borderId="33" xfId="16" applyFont="1" applyFill="1" applyBorder="1" applyAlignment="1">
      <alignment horizontal="center" vertical="center"/>
    </xf>
    <xf numFmtId="0" fontId="26" fillId="0" borderId="37" xfId="16" applyFont="1" applyFill="1" applyBorder="1" applyAlignment="1">
      <alignment horizontal="center" vertical="center"/>
    </xf>
    <xf numFmtId="181" fontId="2" fillId="0" borderId="25" xfId="0" applyNumberFormat="1" applyFont="1" applyFill="1" applyBorder="1" applyAlignment="1">
      <alignment horizontal="center" vertical="center" wrapText="1"/>
    </xf>
    <xf numFmtId="181" fontId="2" fillId="0" borderId="26" xfId="0" applyNumberFormat="1" applyFont="1" applyFill="1" applyBorder="1" applyAlignment="1">
      <alignment horizontal="center" vertical="center" wrapText="1"/>
    </xf>
    <xf numFmtId="181" fontId="2" fillId="0" borderId="30" xfId="0" applyNumberFormat="1" applyFont="1" applyFill="1" applyBorder="1" applyAlignment="1">
      <alignment horizontal="center" vertical="center" wrapText="1"/>
    </xf>
    <xf numFmtId="49" fontId="2" fillId="0" borderId="24" xfId="0" applyNumberFormat="1" applyFont="1" applyFill="1" applyBorder="1" applyAlignment="1">
      <alignment horizontal="center" vertical="center" wrapText="1"/>
    </xf>
    <xf numFmtId="49" fontId="2" fillId="0" borderId="28" xfId="0" applyNumberFormat="1" applyFont="1" applyFill="1" applyBorder="1" applyAlignment="1">
      <alignment horizontal="center" vertical="center" wrapText="1"/>
    </xf>
    <xf numFmtId="0" fontId="2" fillId="0" borderId="24" xfId="0" applyNumberFormat="1" applyFont="1" applyFill="1" applyBorder="1" applyAlignment="1">
      <alignment horizontal="center" vertical="center" wrapText="1"/>
    </xf>
    <xf numFmtId="0" fontId="2" fillId="0" borderId="28" xfId="0" applyNumberFormat="1" applyFont="1" applyFill="1" applyBorder="1" applyAlignment="1">
      <alignment horizontal="center" vertical="center" wrapText="1"/>
    </xf>
    <xf numFmtId="181" fontId="2" fillId="0" borderId="24" xfId="0" applyNumberFormat="1" applyFont="1" applyFill="1" applyBorder="1" applyAlignment="1">
      <alignment horizontal="center" vertical="center" wrapText="1"/>
    </xf>
    <xf numFmtId="181" fontId="2" fillId="0" borderId="28" xfId="0" applyNumberFormat="1" applyFont="1" applyFill="1" applyBorder="1" applyAlignment="1">
      <alignment horizontal="center" vertical="center" wrapText="1"/>
    </xf>
    <xf numFmtId="0" fontId="26" fillId="0" borderId="23" xfId="0" applyNumberFormat="1" applyFont="1" applyFill="1" applyBorder="1" applyAlignment="1">
      <alignment horizontal="right" vertical="center" wrapText="1"/>
    </xf>
    <xf numFmtId="0" fontId="2" fillId="0" borderId="25" xfId="0" applyNumberFormat="1" applyFont="1" applyFill="1" applyBorder="1" applyAlignment="1">
      <alignment horizontal="center" vertical="center" wrapText="1"/>
    </xf>
    <xf numFmtId="0" fontId="2" fillId="0" borderId="26" xfId="0" applyNumberFormat="1" applyFont="1" applyFill="1" applyBorder="1" applyAlignment="1">
      <alignment horizontal="center" vertical="center" wrapText="1"/>
    </xf>
    <xf numFmtId="0" fontId="2" fillId="0" borderId="30" xfId="0" applyNumberFormat="1" applyFont="1" applyFill="1" applyBorder="1" applyAlignment="1">
      <alignment horizontal="center" vertical="center" wrapText="1"/>
    </xf>
    <xf numFmtId="0" fontId="2" fillId="0" borderId="27" xfId="0" applyNumberFormat="1" applyFont="1" applyFill="1" applyBorder="1" applyAlignment="1">
      <alignment horizontal="center" vertical="center" wrapText="1"/>
    </xf>
    <xf numFmtId="0" fontId="24" fillId="0" borderId="0" xfId="0" applyNumberFormat="1" applyFont="1" applyFill="1" applyBorder="1" applyAlignment="1">
      <alignment horizontal="center" vertical="center" wrapText="1"/>
    </xf>
    <xf numFmtId="0" fontId="17" fillId="0" borderId="23" xfId="0" applyNumberFormat="1" applyFont="1" applyFill="1" applyBorder="1" applyAlignment="1">
      <alignment horizontal="center" vertical="center" wrapText="1"/>
    </xf>
    <xf numFmtId="0" fontId="2" fillId="0" borderId="25" xfId="0" applyNumberFormat="1" applyFont="1" applyFill="1" applyBorder="1" applyAlignment="1">
      <alignment vertical="center" wrapText="1"/>
    </xf>
    <xf numFmtId="0" fontId="2" fillId="0" borderId="30" xfId="0" applyNumberFormat="1" applyFont="1" applyFill="1" applyBorder="1" applyAlignment="1">
      <alignment vertical="center" wrapText="1"/>
    </xf>
    <xf numFmtId="0" fontId="22" fillId="0" borderId="1" xfId="15" applyFont="1" applyBorder="1" applyAlignment="1">
      <alignment horizontal="center" vertical="center" textRotation="255" wrapText="1"/>
    </xf>
    <xf numFmtId="0" fontId="22" fillId="0" borderId="1" xfId="15" applyFont="1" applyBorder="1" applyAlignment="1">
      <alignment horizontal="center" vertical="center" wrapText="1"/>
    </xf>
    <xf numFmtId="0" fontId="1" fillId="0" borderId="1" xfId="15" applyFont="1" applyFill="1" applyBorder="1" applyAlignment="1">
      <alignment horizontal="center" vertical="center" wrapText="1"/>
    </xf>
    <xf numFmtId="0" fontId="1" fillId="0" borderId="16" xfId="15" applyFont="1" applyBorder="1" applyAlignment="1">
      <alignment horizontal="right" vertical="center" wrapText="1"/>
    </xf>
    <xf numFmtId="0" fontId="1" fillId="0" borderId="13" xfId="15" applyFont="1" applyBorder="1" applyAlignment="1">
      <alignment horizontal="right" vertical="center" wrapText="1"/>
    </xf>
    <xf numFmtId="0" fontId="1" fillId="0" borderId="6" xfId="15" applyFont="1" applyBorder="1" applyAlignment="1">
      <alignment horizontal="right" vertical="center" wrapText="1"/>
    </xf>
    <xf numFmtId="0" fontId="1" fillId="0" borderId="1" xfId="15" applyFont="1" applyBorder="1" applyAlignment="1">
      <alignment horizontal="center" vertical="center" wrapText="1"/>
    </xf>
    <xf numFmtId="0" fontId="20" fillId="0" borderId="0" xfId="15" applyFont="1" applyFill="1" applyAlignment="1">
      <alignment horizontal="left" wrapText="1"/>
    </xf>
    <xf numFmtId="0" fontId="20" fillId="0" borderId="0" xfId="15" applyFill="1" applyAlignment="1">
      <alignment horizontal="left" wrapText="1"/>
    </xf>
    <xf numFmtId="0" fontId="21" fillId="0" borderId="0" xfId="15" applyFont="1" applyFill="1" applyAlignment="1">
      <alignment horizontal="center" vertical="center"/>
    </xf>
    <xf numFmtId="0" fontId="20" fillId="0" borderId="15" xfId="15" applyBorder="1" applyAlignment="1">
      <alignment horizontal="center" wrapText="1"/>
    </xf>
    <xf numFmtId="0" fontId="20" fillId="0" borderId="1" xfId="15" applyNumberFormat="1" applyFont="1" applyFill="1" applyBorder="1" applyAlignment="1" applyProtection="1">
      <alignment horizontal="center" vertical="center" wrapText="1"/>
    </xf>
    <xf numFmtId="0" fontId="3" fillId="0" borderId="1" xfId="14" applyFont="1" applyFill="1" applyBorder="1" applyAlignment="1">
      <alignment horizontal="center" vertical="center" wrapText="1"/>
    </xf>
    <xf numFmtId="0" fontId="3" fillId="0" borderId="1" xfId="14" applyFont="1" applyFill="1" applyBorder="1" applyAlignment="1">
      <alignment horizontal="left" vertical="center" wrapText="1"/>
    </xf>
    <xf numFmtId="0" fontId="3" fillId="0" borderId="0" xfId="14" applyNumberFormat="1" applyFont="1" applyFill="1" applyBorder="1" applyAlignment="1">
      <alignment vertical="center" wrapText="1"/>
    </xf>
    <xf numFmtId="0" fontId="3" fillId="0" borderId="14" xfId="14" applyFont="1" applyFill="1" applyBorder="1" applyAlignment="1">
      <alignment horizontal="center" vertical="center" wrapText="1"/>
    </xf>
    <xf numFmtId="0" fontId="3" fillId="0" borderId="14" xfId="14" applyFont="1" applyFill="1" applyBorder="1" applyAlignment="1">
      <alignment horizontal="left" vertical="top" wrapText="1"/>
    </xf>
    <xf numFmtId="0" fontId="3" fillId="0" borderId="17" xfId="14" applyFont="1" applyFill="1" applyBorder="1" applyAlignment="1">
      <alignment horizontal="left" vertical="top" wrapText="1"/>
    </xf>
    <xf numFmtId="0" fontId="3" fillId="0" borderId="18" xfId="14" applyFont="1" applyFill="1" applyBorder="1" applyAlignment="1">
      <alignment horizontal="left" vertical="top" wrapText="1"/>
    </xf>
    <xf numFmtId="0" fontId="3" fillId="0" borderId="19" xfId="14" applyFont="1" applyFill="1" applyBorder="1" applyAlignment="1">
      <alignment horizontal="left" vertical="top" wrapText="1"/>
    </xf>
    <xf numFmtId="0" fontId="3" fillId="0" borderId="17" xfId="14" applyFont="1" applyFill="1" applyBorder="1" applyAlignment="1">
      <alignment horizontal="left" vertical="center" wrapText="1"/>
    </xf>
    <xf numFmtId="0" fontId="3" fillId="0" borderId="18" xfId="14" applyFont="1" applyFill="1" applyBorder="1" applyAlignment="1">
      <alignment horizontal="left" vertical="center" wrapText="1"/>
    </xf>
    <xf numFmtId="0" fontId="3" fillId="0" borderId="16" xfId="14" applyFont="1" applyFill="1" applyBorder="1" applyAlignment="1">
      <alignment horizontal="right" vertical="center" wrapText="1"/>
    </xf>
    <xf numFmtId="0" fontId="3" fillId="0" borderId="6" xfId="14" applyFont="1" applyFill="1" applyBorder="1" applyAlignment="1">
      <alignment horizontal="right" vertical="center" wrapText="1"/>
    </xf>
    <xf numFmtId="0" fontId="3" fillId="0" borderId="16" xfId="14" applyFont="1" applyFill="1" applyBorder="1" applyAlignment="1">
      <alignment horizontal="center" vertical="center" wrapText="1"/>
    </xf>
    <xf numFmtId="0" fontId="3" fillId="0" borderId="13" xfId="14" applyFont="1" applyFill="1" applyBorder="1" applyAlignment="1">
      <alignment horizontal="center" vertical="center" wrapText="1"/>
    </xf>
    <xf numFmtId="0" fontId="3" fillId="0" borderId="6" xfId="14" applyFont="1" applyFill="1" applyBorder="1" applyAlignment="1">
      <alignment horizontal="center" vertical="center" wrapText="1"/>
    </xf>
    <xf numFmtId="0" fontId="3" fillId="0" borderId="17" xfId="14" applyFont="1" applyFill="1" applyBorder="1" applyAlignment="1">
      <alignment horizontal="center" vertical="center" wrapText="1"/>
    </xf>
    <xf numFmtId="0" fontId="12" fillId="0" borderId="18" xfId="0" applyNumberFormat="1" applyFont="1" applyFill="1" applyBorder="1" applyAlignment="1" applyProtection="1">
      <alignment vertical="center"/>
    </xf>
    <xf numFmtId="0" fontId="12" fillId="0" borderId="19" xfId="0" applyNumberFormat="1" applyFont="1" applyFill="1" applyBorder="1" applyAlignment="1" applyProtection="1">
      <alignment vertical="center"/>
    </xf>
    <xf numFmtId="0" fontId="12" fillId="0" borderId="20" xfId="0" applyNumberFormat="1" applyFont="1" applyFill="1" applyBorder="1" applyAlignment="1" applyProtection="1">
      <alignment vertical="center"/>
    </xf>
    <xf numFmtId="0" fontId="12" fillId="0" borderId="0" xfId="0" applyNumberFormat="1" applyFont="1" applyFill="1" applyBorder="1" applyAlignment="1" applyProtection="1">
      <alignment vertical="center"/>
    </xf>
    <xf numFmtId="0" fontId="12" fillId="0" borderId="21" xfId="0" applyNumberFormat="1" applyFont="1" applyFill="1" applyBorder="1" applyAlignment="1" applyProtection="1">
      <alignment vertical="center"/>
    </xf>
    <xf numFmtId="0" fontId="12" fillId="0" borderId="22" xfId="0" applyNumberFormat="1" applyFont="1" applyFill="1" applyBorder="1" applyAlignment="1" applyProtection="1">
      <alignment vertical="center"/>
    </xf>
    <xf numFmtId="0" fontId="12" fillId="0" borderId="15" xfId="0" applyNumberFormat="1" applyFont="1" applyFill="1" applyBorder="1" applyAlignment="1" applyProtection="1">
      <alignment vertical="center"/>
    </xf>
    <xf numFmtId="0" fontId="12" fillId="0" borderId="4" xfId="0" applyNumberFormat="1" applyFont="1" applyFill="1" applyBorder="1" applyAlignment="1" applyProtection="1">
      <alignment vertical="center"/>
    </xf>
    <xf numFmtId="0" fontId="18" fillId="0" borderId="0" xfId="14" applyFont="1" applyFill="1" applyAlignment="1">
      <alignment horizontal="center" vertical="center" wrapText="1"/>
    </xf>
    <xf numFmtId="0" fontId="3" fillId="0" borderId="0" xfId="14" applyFont="1" applyFill="1" applyAlignment="1">
      <alignment horizontal="center" vertical="center" wrapText="1"/>
    </xf>
    <xf numFmtId="0" fontId="13" fillId="0" borderId="1" xfId="15" applyFont="1" applyFill="1" applyBorder="1" applyAlignment="1">
      <alignment horizontal="center" vertical="center" wrapText="1"/>
    </xf>
    <xf numFmtId="0" fontId="16" fillId="0" borderId="0" xfId="15" applyFont="1" applyFill="1" applyAlignment="1">
      <alignment horizontal="center" vertical="center"/>
    </xf>
    <xf numFmtId="0" fontId="13" fillId="0" borderId="1" xfId="15" applyNumberFormat="1" applyFont="1" applyFill="1" applyBorder="1" applyAlignment="1">
      <alignment horizontal="center" vertical="center" wrapText="1"/>
    </xf>
    <xf numFmtId="0" fontId="13" fillId="0" borderId="13" xfId="15" applyNumberFormat="1" applyFont="1" applyFill="1" applyBorder="1" applyAlignment="1">
      <alignment horizontal="center" vertical="center"/>
    </xf>
    <xf numFmtId="0" fontId="13" fillId="0" borderId="6" xfId="15" applyNumberFormat="1" applyFont="1" applyFill="1" applyBorder="1" applyAlignment="1">
      <alignment horizontal="center" vertical="center"/>
    </xf>
    <xf numFmtId="0" fontId="13" fillId="0" borderId="4" xfId="15" applyFont="1" applyFill="1" applyBorder="1" applyAlignment="1">
      <alignment horizontal="center" vertical="center" wrapText="1"/>
    </xf>
    <xf numFmtId="0" fontId="13" fillId="0" borderId="3" xfId="15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 applyProtection="1">
      <alignment vertical="center" textRotation="255"/>
    </xf>
    <xf numFmtId="0" fontId="13" fillId="0" borderId="1" xfId="15" applyNumberFormat="1" applyFont="1" applyFill="1" applyBorder="1" applyAlignment="1">
      <alignment vertical="center" textRotation="255"/>
    </xf>
    <xf numFmtId="0" fontId="10" fillId="0" borderId="0" xfId="0" applyNumberFormat="1" applyFont="1" applyFill="1" applyBorder="1" applyAlignment="1" applyProtection="1">
      <alignment horizontal="center" vertical="center"/>
    </xf>
    <xf numFmtId="0" fontId="1" fillId="0" borderId="9" xfId="0" applyNumberFormat="1" applyFont="1" applyFill="1" applyBorder="1" applyAlignment="1" applyProtection="1">
      <alignment horizontal="center" vertical="center"/>
    </xf>
    <xf numFmtId="0" fontId="1" fillId="0" borderId="10" xfId="0" applyNumberFormat="1" applyFont="1" applyFill="1" applyBorder="1" applyAlignment="1" applyProtection="1">
      <alignment horizontal="center" vertical="center"/>
    </xf>
    <xf numFmtId="0" fontId="1" fillId="0" borderId="11" xfId="0" applyNumberFormat="1" applyFont="1" applyFill="1" applyBorder="1" applyAlignment="1" applyProtection="1">
      <alignment horizontal="center" vertical="center"/>
    </xf>
    <xf numFmtId="0" fontId="1" fillId="0" borderId="8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/>
    </xf>
    <xf numFmtId="0" fontId="1" fillId="0" borderId="12" xfId="0" applyNumberFormat="1" applyFont="1" applyFill="1" applyBorder="1" applyAlignment="1" applyProtection="1">
      <alignment horizontal="center" vertical="center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left" vertical="center"/>
    </xf>
    <xf numFmtId="0" fontId="0" fillId="0" borderId="0" xfId="0" applyAlignment="1">
      <alignment vertical="center"/>
    </xf>
    <xf numFmtId="0" fontId="68" fillId="0" borderId="0" xfId="0" applyFont="1" applyAlignment="1">
      <alignment vertical="center"/>
    </xf>
    <xf numFmtId="0" fontId="4" fillId="0" borderId="1" xfId="0" applyNumberFormat="1" applyFont="1" applyFill="1" applyBorder="1" applyAlignment="1" applyProtection="1">
      <alignment horizontal="left" vertical="center"/>
    </xf>
    <xf numFmtId="179" fontId="4" fillId="0" borderId="1" xfId="0" applyNumberFormat="1" applyFont="1" applyFill="1" applyBorder="1" applyAlignment="1" applyProtection="1">
      <alignment horizontal="right" vertical="center" wrapText="1"/>
    </xf>
    <xf numFmtId="0" fontId="1" fillId="0" borderId="1" xfId="0" applyNumberFormat="1" applyFont="1" applyFill="1" applyBorder="1" applyAlignment="1" applyProtection="1">
      <alignment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179" fontId="1" fillId="2" borderId="1" xfId="0" applyNumberFormat="1" applyFont="1" applyFill="1" applyBorder="1" applyAlignment="1">
      <alignment horizontal="right" vertical="center" wrapText="1"/>
    </xf>
    <xf numFmtId="179" fontId="4" fillId="2" borderId="1" xfId="0" applyNumberFormat="1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179" fontId="1" fillId="0" borderId="1" xfId="0" applyNumberFormat="1" applyFont="1" applyFill="1" applyBorder="1" applyAlignment="1">
      <alignment horizontal="right" vertical="center" wrapText="1"/>
    </xf>
    <xf numFmtId="179" fontId="4" fillId="0" borderId="1" xfId="0" applyNumberFormat="1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178" fontId="4" fillId="2" borderId="1" xfId="0" applyNumberFormat="1" applyFont="1" applyFill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178" fontId="1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/>
    </xf>
    <xf numFmtId="178" fontId="1" fillId="2" borderId="1" xfId="0" applyNumberFormat="1" applyFont="1" applyFill="1" applyBorder="1" applyAlignment="1">
      <alignment vertical="center"/>
    </xf>
    <xf numFmtId="0" fontId="4" fillId="0" borderId="2" xfId="8" applyFont="1" applyFill="1" applyBorder="1" applyAlignment="1">
      <alignment horizontal="left" vertical="center"/>
    </xf>
    <xf numFmtId="0" fontId="4" fillId="0" borderId="1" xfId="8" applyFont="1" applyFill="1" applyBorder="1" applyAlignment="1">
      <alignment horizontal="center" vertical="center" wrapText="1"/>
    </xf>
    <xf numFmtId="179" fontId="4" fillId="0" borderId="1" xfId="8" applyNumberFormat="1" applyFont="1" applyFill="1" applyBorder="1" applyAlignment="1">
      <alignment horizontal="center" vertical="center" wrapText="1"/>
    </xf>
    <xf numFmtId="179" fontId="4" fillId="0" borderId="3" xfId="8" applyNumberFormat="1" applyFont="1" applyFill="1" applyBorder="1" applyAlignment="1">
      <alignment horizontal="center" vertical="center" wrapText="1"/>
    </xf>
    <xf numFmtId="179" fontId="4" fillId="4" borderId="3" xfId="8" applyNumberFormat="1" applyFont="1" applyFill="1" applyBorder="1" applyAlignment="1">
      <alignment horizontal="left" vertical="center" wrapText="1"/>
    </xf>
    <xf numFmtId="179" fontId="4" fillId="4" borderId="3" xfId="8" applyNumberFormat="1" applyFont="1" applyFill="1" applyBorder="1" applyAlignment="1">
      <alignment horizontal="center" vertical="center" wrapText="1"/>
    </xf>
    <xf numFmtId="0" fontId="1" fillId="0" borderId="4" xfId="8" applyFont="1" applyBorder="1" applyAlignment="1">
      <alignment horizontal="center" vertical="center" wrapText="1"/>
    </xf>
    <xf numFmtId="0" fontId="1" fillId="0" borderId="5" xfId="8" applyFont="1" applyBorder="1" applyAlignment="1">
      <alignment horizontal="center" vertical="center" wrapText="1"/>
    </xf>
    <xf numFmtId="0" fontId="4" fillId="5" borderId="2" xfId="8" applyFont="1" applyFill="1" applyBorder="1" applyAlignment="1">
      <alignment horizontal="left" vertical="center" wrapText="1"/>
    </xf>
    <xf numFmtId="0" fontId="4" fillId="5" borderId="1" xfId="8" applyFont="1" applyFill="1" applyBorder="1" applyAlignment="1">
      <alignment horizontal="left" vertical="center" wrapText="1"/>
    </xf>
    <xf numFmtId="179" fontId="1" fillId="5" borderId="1" xfId="8" applyNumberFormat="1" applyFont="1" applyFill="1" applyBorder="1" applyAlignment="1">
      <alignment horizontal="right" vertical="center" wrapText="1"/>
    </xf>
    <xf numFmtId="179" fontId="4" fillId="5" borderId="1" xfId="8" applyNumberFormat="1" applyFont="1" applyFill="1" applyBorder="1" applyAlignment="1">
      <alignment horizontal="left" vertical="center" wrapText="1"/>
    </xf>
    <xf numFmtId="179" fontId="4" fillId="5" borderId="1" xfId="8" applyNumberFormat="1" applyFont="1" applyFill="1" applyBorder="1" applyAlignment="1">
      <alignment horizontal="center" vertical="center" wrapText="1"/>
    </xf>
    <xf numFmtId="179" fontId="1" fillId="5" borderId="1" xfId="8" applyNumberFormat="1" applyFont="1" applyFill="1" applyBorder="1" applyAlignment="1">
      <alignment horizontal="center" vertical="center" wrapText="1"/>
    </xf>
    <xf numFmtId="179" fontId="8" fillId="5" borderId="1" xfId="8" applyNumberFormat="1" applyFont="1" applyFill="1" applyBorder="1" applyAlignment="1">
      <alignment horizontal="center" vertical="center" wrapText="1"/>
    </xf>
    <xf numFmtId="0" fontId="1" fillId="5" borderId="5" xfId="8" applyFont="1" applyFill="1" applyBorder="1" applyAlignment="1">
      <alignment horizontal="center" vertical="center" wrapText="1"/>
    </xf>
    <xf numFmtId="0" fontId="4" fillId="0" borderId="2" xfId="8" applyFont="1" applyBorder="1" applyAlignment="1">
      <alignment horizontal="left" vertical="center" wrapText="1"/>
    </xf>
    <xf numFmtId="0" fontId="4" fillId="0" borderId="1" xfId="8" applyFont="1" applyBorder="1" applyAlignment="1">
      <alignment horizontal="left" vertical="center" wrapText="1"/>
    </xf>
    <xf numFmtId="179" fontId="1" fillId="0" borderId="1" xfId="8" applyNumberFormat="1" applyFont="1" applyFill="1" applyBorder="1" applyAlignment="1">
      <alignment horizontal="right" vertical="center" wrapText="1"/>
    </xf>
    <xf numFmtId="179" fontId="4" fillId="6" borderId="1" xfId="8" applyNumberFormat="1" applyFont="1" applyFill="1" applyBorder="1" applyAlignment="1">
      <alignment horizontal="left" vertical="center" wrapText="1"/>
    </xf>
    <xf numFmtId="179" fontId="1" fillId="0" borderId="1" xfId="8" applyNumberFormat="1" applyFont="1" applyFill="1" applyBorder="1" applyAlignment="1">
      <alignment horizontal="center" vertical="center" wrapText="1"/>
    </xf>
    <xf numFmtId="179" fontId="1" fillId="4" borderId="1" xfId="8" applyNumberFormat="1" applyFont="1" applyFill="1" applyBorder="1" applyAlignment="1">
      <alignment horizontal="center" vertical="center" wrapText="1"/>
    </xf>
    <xf numFmtId="179" fontId="8" fillId="0" borderId="1" xfId="8" applyNumberFormat="1" applyFont="1" applyFill="1" applyBorder="1" applyAlignment="1">
      <alignment horizontal="center" vertical="center" wrapText="1"/>
    </xf>
    <xf numFmtId="179" fontId="4" fillId="4" borderId="1" xfId="8" applyNumberFormat="1" applyFont="1" applyFill="1" applyBorder="1" applyAlignment="1">
      <alignment horizontal="left" vertical="center" wrapText="1"/>
    </xf>
    <xf numFmtId="0" fontId="1" fillId="0" borderId="2" xfId="8" applyFont="1" applyBorder="1" applyAlignment="1">
      <alignment horizontal="center" vertical="center" wrapText="1"/>
    </xf>
    <xf numFmtId="0" fontId="1" fillId="0" borderId="1" xfId="8" applyFont="1" applyBorder="1" applyAlignment="1">
      <alignment horizontal="center" vertical="center" wrapText="1"/>
    </xf>
    <xf numFmtId="0" fontId="1" fillId="0" borderId="1" xfId="8" applyFont="1" applyBorder="1" applyAlignment="1">
      <alignment horizontal="center" vertical="center"/>
    </xf>
    <xf numFmtId="178" fontId="1" fillId="0" borderId="1" xfId="8" applyNumberFormat="1" applyFont="1" applyBorder="1" applyAlignment="1">
      <alignment horizontal="center" vertical="center"/>
    </xf>
    <xf numFmtId="0" fontId="4" fillId="0" borderId="1" xfId="8" applyFont="1" applyBorder="1" applyAlignment="1">
      <alignment vertical="center" wrapText="1"/>
    </xf>
    <xf numFmtId="0" fontId="1" fillId="0" borderId="2" xfId="8" applyFont="1" applyBorder="1" applyAlignment="1">
      <alignment horizontal="left" vertical="center" wrapText="1"/>
    </xf>
    <xf numFmtId="179" fontId="4" fillId="0" borderId="1" xfId="8" applyNumberFormat="1" applyFont="1" applyFill="1" applyBorder="1" applyAlignment="1">
      <alignment vertical="center" wrapText="1"/>
    </xf>
    <xf numFmtId="0" fontId="2" fillId="0" borderId="1" xfId="8" applyFont="1" applyBorder="1" applyAlignment="1">
      <alignment horizontal="center" vertical="center" wrapText="1"/>
    </xf>
    <xf numFmtId="0" fontId="2" fillId="0" borderId="2" xfId="8" applyFont="1" applyBorder="1" applyAlignment="1">
      <alignment horizontal="center" vertical="center" wrapText="1"/>
    </xf>
    <xf numFmtId="0" fontId="2" fillId="0" borderId="1" xfId="8" applyFont="1" applyBorder="1" applyAlignment="1">
      <alignment horizontal="center" vertical="center"/>
    </xf>
    <xf numFmtId="178" fontId="2" fillId="0" borderId="1" xfId="8" applyNumberFormat="1" applyFont="1" applyBorder="1" applyAlignment="1">
      <alignment horizontal="center" vertical="center"/>
    </xf>
    <xf numFmtId="0" fontId="2" fillId="0" borderId="5" xfId="8" applyFont="1" applyBorder="1" applyAlignment="1">
      <alignment horizontal="center" vertical="center" wrapText="1"/>
    </xf>
    <xf numFmtId="0" fontId="4" fillId="5" borderId="1" xfId="8" applyFont="1" applyFill="1" applyBorder="1" applyAlignment="1">
      <alignment vertical="center" wrapText="1"/>
    </xf>
    <xf numFmtId="0" fontId="1" fillId="5" borderId="1" xfId="8" applyFont="1" applyFill="1" applyBorder="1" applyAlignment="1">
      <alignment horizontal="center" vertical="center"/>
    </xf>
    <xf numFmtId="0" fontId="1" fillId="5" borderId="1" xfId="8" applyFont="1" applyFill="1" applyBorder="1" applyAlignment="1">
      <alignment horizontal="center" vertical="center" wrapText="1"/>
    </xf>
    <xf numFmtId="178" fontId="1" fillId="5" borderId="1" xfId="8" applyNumberFormat="1" applyFont="1" applyFill="1" applyBorder="1" applyAlignment="1">
      <alignment horizontal="center" vertical="center"/>
    </xf>
    <xf numFmtId="178" fontId="4" fillId="5" borderId="1" xfId="8" applyNumberFormat="1" applyFont="1" applyFill="1" applyBorder="1" applyAlignment="1">
      <alignment horizontal="left" vertical="center" wrapText="1"/>
    </xf>
    <xf numFmtId="178" fontId="4" fillId="4" borderId="1" xfId="8" applyNumberFormat="1" applyFont="1" applyFill="1" applyBorder="1" applyAlignment="1">
      <alignment horizontal="left" vertical="center"/>
    </xf>
    <xf numFmtId="179" fontId="1" fillId="4" borderId="1" xfId="8" applyNumberFormat="1" applyFont="1" applyFill="1" applyBorder="1" applyAlignment="1">
      <alignment horizontal="center" vertical="center"/>
    </xf>
    <xf numFmtId="179" fontId="1" fillId="4" borderId="3" xfId="8" applyNumberFormat="1" applyFont="1" applyFill="1" applyBorder="1" applyAlignment="1">
      <alignment horizontal="center" vertical="center" wrapText="1"/>
    </xf>
    <xf numFmtId="0" fontId="70" fillId="0" borderId="45" xfId="0" applyFont="1" applyBorder="1" applyAlignment="1">
      <alignment horizontal="center" vertical="center" wrapText="1"/>
    </xf>
    <xf numFmtId="179" fontId="70" fillId="0" borderId="45" xfId="0" applyNumberFormat="1" applyFont="1" applyBorder="1" applyAlignment="1">
      <alignment horizontal="right" vertical="center" wrapText="1"/>
    </xf>
    <xf numFmtId="179" fontId="70" fillId="0" borderId="45" xfId="0" applyNumberFormat="1" applyFont="1" applyBorder="1" applyAlignment="1">
      <alignment horizontal="center" vertical="center" wrapText="1"/>
    </xf>
    <xf numFmtId="0" fontId="71" fillId="0" borderId="45" xfId="0" applyFont="1" applyBorder="1" applyAlignment="1">
      <alignment vertical="center" wrapText="1"/>
    </xf>
    <xf numFmtId="0" fontId="71" fillId="0" borderId="45" xfId="0" applyFont="1" applyBorder="1" applyAlignment="1">
      <alignment horizontal="center" vertical="center" wrapText="1"/>
    </xf>
    <xf numFmtId="0" fontId="70" fillId="9" borderId="45" xfId="0" applyFont="1" applyFill="1" applyBorder="1" applyAlignment="1">
      <alignment horizontal="left" vertical="center" wrapText="1"/>
    </xf>
    <xf numFmtId="179" fontId="71" fillId="9" borderId="45" xfId="0" applyNumberFormat="1" applyFont="1" applyFill="1" applyBorder="1" applyAlignment="1">
      <alignment horizontal="right" vertical="center" wrapText="1"/>
    </xf>
    <xf numFmtId="179" fontId="70" fillId="9" borderId="45" xfId="0" applyNumberFormat="1" applyFont="1" applyFill="1" applyBorder="1" applyAlignment="1">
      <alignment horizontal="center" vertical="center" wrapText="1"/>
    </xf>
    <xf numFmtId="179" fontId="70" fillId="9" borderId="46" xfId="0" applyNumberFormat="1" applyFont="1" applyFill="1" applyBorder="1" applyAlignment="1">
      <alignment horizontal="center" vertical="center" wrapText="1"/>
    </xf>
    <xf numFmtId="179" fontId="72" fillId="9" borderId="45" xfId="0" applyNumberFormat="1" applyFont="1" applyFill="1" applyBorder="1" applyAlignment="1">
      <alignment horizontal="center" vertical="center" wrapText="1"/>
    </xf>
    <xf numFmtId="0" fontId="71" fillId="9" borderId="45" xfId="0" applyFont="1" applyFill="1" applyBorder="1" applyAlignment="1">
      <alignment horizontal="center" vertical="center" wrapText="1"/>
    </xf>
    <xf numFmtId="179" fontId="71" fillId="0" borderId="45" xfId="0" applyNumberFormat="1" applyFont="1" applyBorder="1" applyAlignment="1">
      <alignment horizontal="center" vertical="center" wrapText="1"/>
    </xf>
    <xf numFmtId="0" fontId="70" fillId="0" borderId="45" xfId="0" applyFont="1" applyBorder="1" applyAlignment="1">
      <alignment horizontal="left" vertical="center" wrapText="1"/>
    </xf>
    <xf numFmtId="179" fontId="71" fillId="0" borderId="46" xfId="0" applyNumberFormat="1" applyFont="1" applyBorder="1" applyAlignment="1">
      <alignment horizontal="center" vertical="center" wrapText="1"/>
    </xf>
    <xf numFmtId="179" fontId="71" fillId="9" borderId="46" xfId="0" applyNumberFormat="1" applyFont="1" applyFill="1" applyBorder="1" applyAlignment="1">
      <alignment horizontal="center" vertical="center" wrapText="1"/>
    </xf>
    <xf numFmtId="179" fontId="70" fillId="0" borderId="46" xfId="0" applyNumberFormat="1" applyFont="1" applyBorder="1" applyAlignment="1">
      <alignment horizontal="center" vertical="center" wrapText="1"/>
    </xf>
    <xf numFmtId="0" fontId="70" fillId="9" borderId="45" xfId="0" applyFont="1" applyFill="1" applyBorder="1" applyAlignment="1">
      <alignment horizontal="center" vertical="center" wrapText="1"/>
    </xf>
    <xf numFmtId="0" fontId="70" fillId="9" borderId="47" xfId="0" applyFont="1" applyFill="1" applyBorder="1" applyAlignment="1">
      <alignment horizontal="center" vertical="center" wrapText="1"/>
    </xf>
    <xf numFmtId="179" fontId="71" fillId="9" borderId="45" xfId="0" applyNumberFormat="1" applyFont="1" applyFill="1" applyBorder="1" applyAlignment="1">
      <alignment horizontal="center" vertical="center" wrapText="1"/>
    </xf>
    <xf numFmtId="0" fontId="71" fillId="9" borderId="45" xfId="0" applyFont="1" applyFill="1" applyBorder="1" applyAlignment="1">
      <alignment horizontal="left" vertical="center" wrapText="1"/>
    </xf>
    <xf numFmtId="179" fontId="71" fillId="9" borderId="45" xfId="0" applyNumberFormat="1" applyFont="1" applyFill="1" applyBorder="1" applyAlignment="1">
      <alignment horizontal="left" vertical="center" wrapText="1"/>
    </xf>
    <xf numFmtId="179" fontId="70" fillId="9" borderId="45" xfId="0" applyNumberFormat="1" applyFont="1" applyFill="1" applyBorder="1" applyAlignment="1">
      <alignment horizontal="left" vertical="center" wrapText="1"/>
    </xf>
    <xf numFmtId="0" fontId="70" fillId="9" borderId="45" xfId="0" applyFont="1" applyFill="1" applyBorder="1" applyAlignment="1">
      <alignment vertical="center" wrapText="1"/>
    </xf>
    <xf numFmtId="0" fontId="71" fillId="0" borderId="45" xfId="0" applyFont="1" applyBorder="1" applyAlignment="1">
      <alignment horizontal="left" vertical="center" wrapText="1"/>
    </xf>
    <xf numFmtId="0" fontId="4" fillId="0" borderId="1" xfId="0" applyNumberFormat="1" applyFont="1" applyFill="1" applyBorder="1" applyAlignment="1" applyProtection="1">
      <alignment horizontal="left" vertical="center" wrapText="1"/>
    </xf>
    <xf numFmtId="0" fontId="4" fillId="0" borderId="0" xfId="0" applyNumberFormat="1" applyFont="1" applyFill="1" applyBorder="1" applyAlignment="1" applyProtection="1">
      <alignment vertical="center"/>
    </xf>
    <xf numFmtId="0" fontId="4" fillId="0" borderId="1" xfId="0" applyNumberFormat="1" applyFont="1" applyFill="1" applyBorder="1" applyAlignment="1" applyProtection="1">
      <alignment vertical="center"/>
    </xf>
    <xf numFmtId="0" fontId="1" fillId="0" borderId="1" xfId="0" applyNumberFormat="1" applyFont="1" applyFill="1" applyBorder="1" applyAlignment="1" applyProtection="1">
      <alignment horizontal="left" vertical="center" wrapText="1"/>
    </xf>
    <xf numFmtId="0" fontId="1" fillId="0" borderId="1" xfId="0" applyNumberFormat="1" applyFont="1" applyFill="1" applyBorder="1" applyAlignment="1" applyProtection="1">
      <alignment vertical="center"/>
    </xf>
    <xf numFmtId="179" fontId="1" fillId="0" borderId="1" xfId="0" applyNumberFormat="1" applyFont="1" applyFill="1" applyBorder="1" applyAlignment="1" applyProtection="1">
      <alignment horizontal="right" vertical="center" wrapText="1"/>
    </xf>
    <xf numFmtId="0" fontId="4" fillId="0" borderId="1" xfId="0" applyNumberFormat="1" applyFont="1" applyFill="1" applyBorder="1" applyAlignment="1" applyProtection="1">
      <alignment vertical="center" wrapText="1"/>
    </xf>
    <xf numFmtId="0" fontId="1" fillId="0" borderId="40" xfId="0" applyNumberFormat="1" applyFont="1" applyFill="1" applyBorder="1" applyAlignment="1" applyProtection="1">
      <alignment vertical="center"/>
    </xf>
    <xf numFmtId="0" fontId="1" fillId="0" borderId="40" xfId="0" applyNumberFormat="1" applyFont="1" applyFill="1" applyBorder="1" applyAlignment="1" applyProtection="1">
      <alignment horizontal="left" vertical="center" wrapText="1"/>
    </xf>
    <xf numFmtId="0" fontId="4" fillId="0" borderId="1" xfId="27" applyNumberFormat="1" applyFont="1" applyFill="1" applyBorder="1" applyAlignment="1" applyProtection="1">
      <alignment horizontal="center" vertical="center"/>
    </xf>
    <xf numFmtId="0" fontId="4" fillId="0" borderId="1" xfId="27" applyNumberFormat="1" applyFont="1" applyFill="1" applyBorder="1" applyAlignment="1" applyProtection="1">
      <alignment horizontal="center" vertical="center" wrapText="1"/>
    </xf>
    <xf numFmtId="179" fontId="4" fillId="0" borderId="1" xfId="27" applyNumberFormat="1" applyFont="1" applyFill="1" applyBorder="1" applyAlignment="1" applyProtection="1">
      <alignment horizontal="center" vertical="center" wrapText="1"/>
    </xf>
    <xf numFmtId="0" fontId="1" fillId="0" borderId="1" xfId="27" applyNumberFormat="1" applyFont="1" applyFill="1" applyBorder="1" applyAlignment="1" applyProtection="1">
      <alignment horizontal="center" vertical="center" wrapText="1"/>
    </xf>
    <xf numFmtId="179" fontId="9" fillId="0" borderId="1" xfId="27" applyNumberFormat="1" applyFont="1" applyFill="1" applyBorder="1" applyAlignment="1" applyProtection="1">
      <alignment horizontal="center" vertical="center" wrapText="1"/>
    </xf>
    <xf numFmtId="179" fontId="1" fillId="0" borderId="1" xfId="27" applyNumberFormat="1" applyFont="1" applyFill="1" applyBorder="1" applyAlignment="1" applyProtection="1">
      <alignment horizontal="center" vertical="center" wrapText="1"/>
    </xf>
    <xf numFmtId="0" fontId="1" fillId="0" borderId="1" xfId="27" applyNumberFormat="1" applyFont="1" applyFill="1" applyBorder="1" applyAlignment="1" applyProtection="1">
      <alignment horizontal="center" vertical="center"/>
    </xf>
    <xf numFmtId="0" fontId="4" fillId="0" borderId="1" xfId="27" applyFont="1" applyBorder="1" applyAlignment="1">
      <alignment horizontal="center" vertical="center" wrapText="1"/>
    </xf>
    <xf numFmtId="0" fontId="4" fillId="0" borderId="6" xfId="27" applyFont="1" applyBorder="1" applyAlignment="1">
      <alignment horizontal="center" vertical="center" wrapText="1"/>
    </xf>
    <xf numFmtId="0" fontId="4" fillId="0" borderId="1" xfId="27" applyFont="1" applyBorder="1" applyAlignment="1">
      <alignment horizontal="center" vertical="center"/>
    </xf>
    <xf numFmtId="179" fontId="4" fillId="0" borderId="1" xfId="27" applyNumberFormat="1" applyFont="1" applyBorder="1" applyAlignment="1">
      <alignment horizontal="center" vertical="center"/>
    </xf>
    <xf numFmtId="179" fontId="4" fillId="0" borderId="1" xfId="27" applyNumberFormat="1" applyFont="1" applyFill="1" applyBorder="1" applyAlignment="1">
      <alignment horizontal="center" vertical="center" wrapText="1"/>
    </xf>
    <xf numFmtId="0" fontId="7" fillId="0" borderId="1" xfId="27" applyFont="1" applyBorder="1" applyAlignment="1">
      <alignment horizontal="center" vertical="center" wrapText="1"/>
    </xf>
    <xf numFmtId="0" fontId="7" fillId="0" borderId="6" xfId="27" applyFont="1" applyBorder="1" applyAlignment="1">
      <alignment horizontal="center" vertical="center" wrapText="1"/>
    </xf>
    <xf numFmtId="0" fontId="7" fillId="0" borderId="1" xfId="27" applyFont="1" applyBorder="1" applyAlignment="1">
      <alignment horizontal="center" vertical="center"/>
    </xf>
    <xf numFmtId="179" fontId="7" fillId="0" borderId="1" xfId="27" applyNumberFormat="1" applyFont="1" applyBorder="1" applyAlignment="1">
      <alignment horizontal="center" vertical="center"/>
    </xf>
    <xf numFmtId="179" fontId="7" fillId="0" borderId="1" xfId="27" applyNumberFormat="1" applyFont="1" applyFill="1" applyBorder="1" applyAlignment="1">
      <alignment horizontal="center" vertical="center" wrapText="1"/>
    </xf>
    <xf numFmtId="0" fontId="2" fillId="0" borderId="2" xfId="27" applyFont="1" applyBorder="1" applyAlignment="1">
      <alignment horizontal="center" vertical="center" wrapText="1"/>
    </xf>
    <xf numFmtId="0" fontId="1" fillId="2" borderId="1" xfId="27" applyFont="1" applyFill="1" applyBorder="1" applyAlignment="1">
      <alignment horizontal="center" vertical="center" wrapText="1"/>
    </xf>
    <xf numFmtId="0" fontId="1" fillId="2" borderId="1" xfId="27" applyFont="1" applyFill="1" applyBorder="1" applyAlignment="1">
      <alignment horizontal="center" vertical="center"/>
    </xf>
    <xf numFmtId="0" fontId="2" fillId="0" borderId="1" xfId="27" applyFont="1" applyBorder="1" applyAlignment="1">
      <alignment horizontal="center" vertical="center"/>
    </xf>
    <xf numFmtId="179" fontId="2" fillId="0" borderId="3" xfId="27" applyNumberFormat="1" applyFont="1" applyFill="1" applyBorder="1" applyAlignment="1">
      <alignment horizontal="center" vertical="center" wrapText="1"/>
    </xf>
    <xf numFmtId="0" fontId="2" fillId="0" borderId="1" xfId="27" applyFont="1" applyBorder="1" applyAlignment="1">
      <alignment horizontal="center" vertical="center" wrapText="1"/>
    </xf>
    <xf numFmtId="0" fontId="7" fillId="0" borderId="2" xfId="27" applyFont="1" applyBorder="1" applyAlignment="1">
      <alignment horizontal="center" vertical="center" wrapText="1"/>
    </xf>
    <xf numFmtId="179" fontId="7" fillId="0" borderId="3" xfId="27" applyNumberFormat="1" applyFont="1" applyFill="1" applyBorder="1" applyAlignment="1">
      <alignment horizontal="center" vertical="center" wrapText="1"/>
    </xf>
    <xf numFmtId="0" fontId="1" fillId="0" borderId="2" xfId="27" applyFont="1" applyBorder="1" applyAlignment="1">
      <alignment horizontal="center" vertical="center" wrapText="1"/>
    </xf>
    <xf numFmtId="0" fontId="1" fillId="0" borderId="1" xfId="27" applyFont="1" applyBorder="1" applyAlignment="1">
      <alignment horizontal="center" vertical="center"/>
    </xf>
    <xf numFmtId="179" fontId="1" fillId="0" borderId="3" xfId="27" applyNumberFormat="1" applyFont="1" applyFill="1" applyBorder="1" applyAlignment="1">
      <alignment horizontal="center" vertical="center" wrapText="1"/>
    </xf>
    <xf numFmtId="0" fontId="1" fillId="0" borderId="1" xfId="27" applyFont="1" applyBorder="1" applyAlignment="1">
      <alignment horizontal="center" vertical="center" wrapText="1"/>
    </xf>
    <xf numFmtId="179" fontId="1" fillId="2" borderId="3" xfId="27" applyNumberFormat="1" applyFont="1" applyFill="1" applyBorder="1" applyAlignment="1">
      <alignment horizontal="center" vertical="center" wrapText="1"/>
    </xf>
  </cellXfs>
  <cellStyles count="28">
    <cellStyle name="差_“三公”经费及会议费支出上下年增减变化情况表8" xfId="6"/>
    <cellStyle name="差_单位人员情况表5" xfId="3"/>
    <cellStyle name="差_公共预算拨款支出明细表4" xfId="13"/>
    <cellStyle name="差_基本支出汇总表4-1" xfId="1"/>
    <cellStyle name="差_三公经费表7" xfId="7"/>
    <cellStyle name="差_收入总表2" xfId="10"/>
    <cellStyle name="差_支出总表3" xfId="2"/>
    <cellStyle name="常规" xfId="0" builtinId="0"/>
    <cellStyle name="常规 2" xfId="14"/>
    <cellStyle name="常规 3" xfId="15"/>
    <cellStyle name="常规 3_2018年部门预算报表" xfId="5"/>
    <cellStyle name="常规 4" xfId="27"/>
    <cellStyle name="常规_123" xfId="16"/>
    <cellStyle name="常规_政府采购预算15" xfId="8"/>
    <cellStyle name="好_“三公”经费及会议费支出上下年增减变化情况表8" xfId="11"/>
    <cellStyle name="好_“三公”经费及会议费支出上下年增减变化情况表8_2018年部门预算报表" xfId="9"/>
    <cellStyle name="好_单位人员情况表5" xfId="17"/>
    <cellStyle name="好_单位人员情况表5_2018年部门预算报表" xfId="12"/>
    <cellStyle name="好_公共预算拨款支出明细表4" xfId="18"/>
    <cellStyle name="好_公共预算拨款支出明细表4_2018年部门预算报表" xfId="19"/>
    <cellStyle name="好_基本支出汇总表4-1" xfId="20"/>
    <cellStyle name="好_基本支出汇总表4-1_2018年部门预算报表" xfId="21"/>
    <cellStyle name="好_三公经费表7" xfId="22"/>
    <cellStyle name="好_三公经费表7_2018年部门预算报表" xfId="4"/>
    <cellStyle name="好_收入总表2" xfId="23"/>
    <cellStyle name="好_收入总表2_2018年部门预算报表" xfId="24"/>
    <cellStyle name="好_支出总表3" xfId="25"/>
    <cellStyle name="好_支出总表3_2018年部门预算报表" xf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52"/>
  <sheetViews>
    <sheetView topLeftCell="A13" workbookViewId="0">
      <selection activeCell="A20" sqref="A20:J20"/>
    </sheetView>
  </sheetViews>
  <sheetFormatPr defaultColWidth="9.140625" defaultRowHeight="12.75"/>
  <cols>
    <col min="9" max="9" width="0.28515625" customWidth="1"/>
    <col min="10" max="10" width="11.28515625" customWidth="1"/>
  </cols>
  <sheetData>
    <row r="1" spans="1:10" ht="42" customHeight="1">
      <c r="A1" s="341" t="s">
        <v>0</v>
      </c>
      <c r="B1" s="341"/>
      <c r="C1" s="341"/>
      <c r="D1" s="341"/>
      <c r="E1" s="341"/>
      <c r="F1" s="341"/>
      <c r="G1" s="341"/>
      <c r="H1" s="341"/>
      <c r="I1" s="341"/>
      <c r="J1" s="341"/>
    </row>
    <row r="2" spans="1:10" s="316" customFormat="1" ht="22.5" customHeight="1">
      <c r="A2" s="337" t="s">
        <v>1</v>
      </c>
      <c r="B2" s="337"/>
      <c r="C2" s="337"/>
      <c r="D2" s="337"/>
      <c r="E2" s="337"/>
      <c r="F2" s="337"/>
      <c r="G2" s="337"/>
      <c r="H2" s="337"/>
      <c r="I2" s="337"/>
      <c r="J2" s="337"/>
    </row>
    <row r="3" spans="1:10" s="316" customFormat="1" ht="22.5" customHeight="1">
      <c r="A3" s="340" t="s">
        <v>2</v>
      </c>
      <c r="B3" s="340"/>
      <c r="C3" s="340"/>
      <c r="D3" s="340"/>
      <c r="E3" s="340"/>
      <c r="F3" s="340"/>
      <c r="G3" s="340"/>
      <c r="H3" s="340"/>
      <c r="I3" s="340"/>
      <c r="J3" s="340"/>
    </row>
    <row r="4" spans="1:10" s="316" customFormat="1" ht="22.5" customHeight="1">
      <c r="A4" s="340" t="s">
        <v>3</v>
      </c>
      <c r="B4" s="340"/>
      <c r="C4" s="340"/>
      <c r="D4" s="340"/>
      <c r="E4" s="340"/>
      <c r="F4" s="340"/>
      <c r="G4" s="340"/>
      <c r="H4" s="340"/>
      <c r="I4" s="340"/>
      <c r="J4" s="340"/>
    </row>
    <row r="5" spans="1:10" s="316" customFormat="1" ht="22.5" customHeight="1">
      <c r="A5" s="340" t="s">
        <v>4</v>
      </c>
      <c r="B5" s="340"/>
      <c r="C5" s="340"/>
      <c r="D5" s="340"/>
      <c r="E5" s="340"/>
      <c r="F5" s="340"/>
      <c r="G5" s="340"/>
      <c r="H5" s="340"/>
      <c r="I5" s="340"/>
      <c r="J5" s="340"/>
    </row>
    <row r="6" spans="1:10" s="316" customFormat="1" ht="22.5" customHeight="1">
      <c r="A6" s="340" t="s">
        <v>5</v>
      </c>
      <c r="B6" s="340"/>
      <c r="C6" s="340"/>
      <c r="D6" s="340"/>
      <c r="E6" s="340"/>
      <c r="F6" s="340"/>
      <c r="G6" s="340"/>
      <c r="H6" s="340"/>
      <c r="I6" s="340"/>
      <c r="J6" s="340"/>
    </row>
    <row r="7" spans="1:10" s="316" customFormat="1" ht="22.5" customHeight="1">
      <c r="A7" s="340" t="s">
        <v>6</v>
      </c>
      <c r="B7" s="340"/>
      <c r="C7" s="340"/>
      <c r="D7" s="340"/>
      <c r="E7" s="340"/>
      <c r="F7" s="340"/>
      <c r="G7" s="340"/>
      <c r="H7" s="340"/>
      <c r="I7" s="340"/>
      <c r="J7" s="340"/>
    </row>
    <row r="8" spans="1:10" s="316" customFormat="1" ht="22.5" customHeight="1">
      <c r="A8" s="340" t="s">
        <v>7</v>
      </c>
      <c r="B8" s="340"/>
      <c r="C8" s="340"/>
      <c r="D8" s="340"/>
      <c r="E8" s="340"/>
      <c r="F8" s="340"/>
      <c r="G8" s="340"/>
      <c r="H8" s="340"/>
      <c r="I8" s="340"/>
      <c r="J8" s="340"/>
    </row>
    <row r="9" spans="1:10" s="316" customFormat="1" ht="22.5" customHeight="1">
      <c r="A9" s="340" t="s">
        <v>8</v>
      </c>
      <c r="B9" s="340"/>
      <c r="C9" s="340"/>
      <c r="D9" s="340"/>
      <c r="E9" s="340"/>
      <c r="F9" s="340"/>
      <c r="G9" s="340"/>
      <c r="H9" s="340"/>
      <c r="I9" s="340"/>
      <c r="J9" s="340"/>
    </row>
    <row r="10" spans="1:10" s="316" customFormat="1" ht="22.5" customHeight="1">
      <c r="A10" s="337" t="s">
        <v>9</v>
      </c>
      <c r="B10" s="337"/>
      <c r="C10" s="337"/>
      <c r="D10" s="337"/>
      <c r="E10" s="337"/>
      <c r="F10" s="337"/>
      <c r="G10" s="337"/>
      <c r="H10" s="337"/>
      <c r="I10" s="337"/>
      <c r="J10" s="337"/>
    </row>
    <row r="11" spans="1:10" s="316" customFormat="1" ht="22.5" customHeight="1">
      <c r="A11" s="340" t="s">
        <v>10</v>
      </c>
      <c r="B11" s="340"/>
      <c r="C11" s="340"/>
      <c r="D11" s="340"/>
      <c r="E11" s="340"/>
      <c r="F11" s="340"/>
      <c r="G11" s="340"/>
      <c r="H11" s="340"/>
      <c r="I11" s="340"/>
      <c r="J11" s="340"/>
    </row>
    <row r="12" spans="1:10" s="316" customFormat="1" ht="54" customHeight="1">
      <c r="A12" s="338" t="s">
        <v>11</v>
      </c>
      <c r="B12" s="338"/>
      <c r="C12" s="338"/>
      <c r="D12" s="338"/>
      <c r="E12" s="338"/>
      <c r="F12" s="338"/>
      <c r="G12" s="338"/>
      <c r="H12" s="338"/>
      <c r="I12" s="338"/>
      <c r="J12" s="338"/>
    </row>
    <row r="13" spans="1:10" s="316" customFormat="1" ht="38.1" customHeight="1">
      <c r="A13" s="338" t="s">
        <v>12</v>
      </c>
      <c r="B13" s="338"/>
      <c r="C13" s="338"/>
      <c r="D13" s="338"/>
      <c r="E13" s="338"/>
      <c r="F13" s="338"/>
      <c r="G13" s="338"/>
      <c r="H13" s="338"/>
      <c r="I13" s="338"/>
      <c r="J13" s="338"/>
    </row>
    <row r="14" spans="1:10" s="316" customFormat="1" ht="15" customHeight="1">
      <c r="A14" s="338" t="s">
        <v>13</v>
      </c>
      <c r="B14" s="338"/>
      <c r="C14" s="338"/>
      <c r="D14" s="338"/>
      <c r="E14" s="338"/>
      <c r="F14" s="338"/>
      <c r="G14" s="338"/>
      <c r="H14" s="338"/>
      <c r="I14" s="338"/>
      <c r="J14" s="338"/>
    </row>
    <row r="15" spans="1:10" s="316" customFormat="1" ht="72" customHeight="1">
      <c r="A15" s="338" t="s">
        <v>14</v>
      </c>
      <c r="B15" s="338"/>
      <c r="C15" s="338"/>
      <c r="D15" s="338"/>
      <c r="E15" s="338"/>
      <c r="F15" s="338"/>
      <c r="G15" s="338"/>
      <c r="H15" s="338"/>
      <c r="I15" s="338"/>
      <c r="J15" s="338"/>
    </row>
    <row r="16" spans="1:10" s="316" customFormat="1" ht="22.5" customHeight="1">
      <c r="A16" s="338" t="s">
        <v>15</v>
      </c>
      <c r="B16" s="338"/>
      <c r="C16" s="338"/>
      <c r="D16" s="338"/>
      <c r="E16" s="338"/>
      <c r="F16" s="338"/>
      <c r="G16" s="338"/>
      <c r="H16" s="338"/>
      <c r="I16" s="338"/>
      <c r="J16" s="338"/>
    </row>
    <row r="17" spans="1:10" s="316" customFormat="1" ht="75.95" customHeight="1">
      <c r="A17" s="339" t="s">
        <v>16</v>
      </c>
      <c r="B17" s="338"/>
      <c r="C17" s="338"/>
      <c r="D17" s="338"/>
      <c r="E17" s="338"/>
      <c r="F17" s="338"/>
      <c r="G17" s="338"/>
      <c r="H17" s="338"/>
      <c r="I17" s="338"/>
      <c r="J17" s="338"/>
    </row>
    <row r="18" spans="1:10" s="316" customFormat="1" ht="35.1" customHeight="1">
      <c r="A18" s="338" t="s">
        <v>17</v>
      </c>
      <c r="B18" s="338"/>
      <c r="C18" s="338"/>
      <c r="D18" s="338"/>
      <c r="E18" s="338"/>
      <c r="F18" s="338"/>
      <c r="G18" s="338"/>
      <c r="H18" s="338"/>
      <c r="I18" s="338"/>
      <c r="J18" s="338"/>
    </row>
    <row r="19" spans="1:10" s="316" customFormat="1" ht="22.5" customHeight="1">
      <c r="A19" s="338" t="s">
        <v>18</v>
      </c>
      <c r="B19" s="338"/>
      <c r="C19" s="338"/>
      <c r="D19" s="338"/>
      <c r="E19" s="338"/>
      <c r="F19" s="338"/>
      <c r="G19" s="338"/>
      <c r="H19" s="338"/>
      <c r="I19" s="338"/>
      <c r="J19" s="338"/>
    </row>
    <row r="20" spans="1:10" s="316" customFormat="1" ht="22.5" customHeight="1">
      <c r="A20" s="337" t="s">
        <v>19</v>
      </c>
      <c r="B20" s="337"/>
      <c r="C20" s="337"/>
      <c r="D20" s="337"/>
      <c r="E20" s="337"/>
      <c r="F20" s="337"/>
      <c r="G20" s="337"/>
      <c r="H20" s="337"/>
      <c r="I20" s="337"/>
      <c r="J20" s="337"/>
    </row>
    <row r="21" spans="1:10" s="316" customFormat="1" ht="22.5" customHeight="1">
      <c r="A21" s="336" t="s">
        <v>20</v>
      </c>
      <c r="B21" s="337"/>
      <c r="C21" s="337"/>
      <c r="D21" s="337"/>
      <c r="E21" s="337"/>
      <c r="F21" s="337"/>
      <c r="G21" s="337"/>
      <c r="H21" s="337"/>
      <c r="I21" s="337"/>
      <c r="J21" s="337"/>
    </row>
    <row r="22" spans="1:10" s="316" customFormat="1" ht="22.5" customHeight="1">
      <c r="A22" s="338" t="s">
        <v>21</v>
      </c>
      <c r="B22" s="338"/>
      <c r="C22" s="338"/>
      <c r="D22" s="338"/>
      <c r="E22" s="338"/>
      <c r="F22" s="338"/>
      <c r="G22" s="338"/>
      <c r="H22" s="338"/>
      <c r="I22" s="338"/>
      <c r="J22" s="338"/>
    </row>
    <row r="23" spans="1:10" s="316" customFormat="1" ht="38.1" customHeight="1">
      <c r="A23" s="338" t="s">
        <v>22</v>
      </c>
      <c r="B23" s="338"/>
      <c r="C23" s="338"/>
      <c r="D23" s="338"/>
      <c r="E23" s="338"/>
      <c r="F23" s="338"/>
      <c r="G23" s="338"/>
      <c r="H23" s="338"/>
      <c r="I23" s="338"/>
      <c r="J23" s="338"/>
    </row>
    <row r="24" spans="1:10" s="316" customFormat="1" ht="22.5" customHeight="1">
      <c r="A24" s="338" t="s">
        <v>23</v>
      </c>
      <c r="B24" s="338"/>
      <c r="C24" s="338"/>
      <c r="D24" s="338"/>
      <c r="E24" s="338"/>
      <c r="F24" s="338"/>
      <c r="G24" s="338"/>
      <c r="H24" s="338"/>
      <c r="I24" s="338"/>
      <c r="J24" s="338"/>
    </row>
    <row r="25" spans="1:10">
      <c r="A25" s="317"/>
      <c r="B25" s="317"/>
    </row>
    <row r="26" spans="1:10">
      <c r="A26" s="317"/>
      <c r="B26" s="317"/>
    </row>
    <row r="27" spans="1:10">
      <c r="A27" s="317"/>
      <c r="B27" s="317"/>
    </row>
    <row r="28" spans="1:10">
      <c r="A28" s="317"/>
      <c r="B28" s="317"/>
    </row>
    <row r="29" spans="1:10">
      <c r="A29" s="317"/>
      <c r="B29" s="317"/>
    </row>
    <row r="30" spans="1:10">
      <c r="A30" s="317"/>
      <c r="B30" s="317"/>
    </row>
    <row r="31" spans="1:10">
      <c r="A31" s="317"/>
      <c r="B31" s="317"/>
    </row>
    <row r="32" spans="1:10">
      <c r="A32" s="317"/>
      <c r="B32" s="317"/>
    </row>
    <row r="33" spans="1:2">
      <c r="A33" s="317"/>
      <c r="B33" s="317"/>
    </row>
    <row r="34" spans="1:2">
      <c r="A34" s="317"/>
      <c r="B34" s="317"/>
    </row>
    <row r="35" spans="1:2">
      <c r="A35" s="317"/>
      <c r="B35" s="317"/>
    </row>
    <row r="36" spans="1:2">
      <c r="A36" s="317"/>
      <c r="B36" s="317"/>
    </row>
    <row r="37" spans="1:2">
      <c r="A37" s="317"/>
      <c r="B37" s="317"/>
    </row>
    <row r="38" spans="1:2">
      <c r="A38" s="317"/>
      <c r="B38" s="317"/>
    </row>
    <row r="39" spans="1:2">
      <c r="A39" s="317"/>
      <c r="B39" s="317"/>
    </row>
    <row r="40" spans="1:2">
      <c r="A40" s="317"/>
      <c r="B40" s="317"/>
    </row>
    <row r="41" spans="1:2">
      <c r="A41" s="317"/>
      <c r="B41" s="317"/>
    </row>
    <row r="42" spans="1:2">
      <c r="A42" s="317"/>
      <c r="B42" s="317"/>
    </row>
    <row r="43" spans="1:2">
      <c r="A43" s="317"/>
      <c r="B43" s="317"/>
    </row>
    <row r="44" spans="1:2">
      <c r="A44" s="317"/>
      <c r="B44" s="317"/>
    </row>
    <row r="45" spans="1:2">
      <c r="A45" s="317"/>
      <c r="B45" s="317"/>
    </row>
    <row r="46" spans="1:2">
      <c r="A46" s="317"/>
      <c r="B46" s="317"/>
    </row>
    <row r="47" spans="1:2">
      <c r="A47" s="317"/>
      <c r="B47" s="317"/>
    </row>
    <row r="48" spans="1:2">
      <c r="A48" s="317"/>
      <c r="B48" s="317"/>
    </row>
    <row r="49" spans="1:2">
      <c r="A49" s="317"/>
      <c r="B49" s="317"/>
    </row>
    <row r="50" spans="1:2">
      <c r="A50" s="317"/>
      <c r="B50" s="317"/>
    </row>
    <row r="51" spans="1:2">
      <c r="A51" s="317"/>
      <c r="B51" s="317"/>
    </row>
    <row r="52" spans="1:2">
      <c r="A52" s="317"/>
      <c r="B52" s="317"/>
    </row>
  </sheetData>
  <mergeCells count="24">
    <mergeCell ref="A1:J1"/>
    <mergeCell ref="A2:J2"/>
    <mergeCell ref="A3:J3"/>
    <mergeCell ref="A4:J4"/>
    <mergeCell ref="A5:J5"/>
    <mergeCell ref="A6:J6"/>
    <mergeCell ref="A7:J7"/>
    <mergeCell ref="A8:J8"/>
    <mergeCell ref="A9:J9"/>
    <mergeCell ref="A10:J10"/>
    <mergeCell ref="A11:J11"/>
    <mergeCell ref="A12:J12"/>
    <mergeCell ref="A13:J13"/>
    <mergeCell ref="A14:J14"/>
    <mergeCell ref="A15:J15"/>
    <mergeCell ref="A21:J21"/>
    <mergeCell ref="A22:J22"/>
    <mergeCell ref="A23:J23"/>
    <mergeCell ref="A24:J24"/>
    <mergeCell ref="A16:J16"/>
    <mergeCell ref="A17:J17"/>
    <mergeCell ref="A18:J18"/>
    <mergeCell ref="A19:J19"/>
    <mergeCell ref="A20:J20"/>
  </mergeCells>
  <phoneticPr fontId="67" type="noConversion"/>
  <pageMargins left="0.93888888888888899" right="0.66944444444444495" top="0.86875000000000002" bottom="0.55000000000000004" header="0.5" footer="0.5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5"/>
  <sheetViews>
    <sheetView showGridLines="0" showZeros="0" workbookViewId="0"/>
  </sheetViews>
  <sheetFormatPr defaultColWidth="7.85546875" defaultRowHeight="12.75" customHeight="1"/>
  <cols>
    <col min="1" max="1" width="139.7109375" style="311" customWidth="1"/>
    <col min="2" max="2" width="53.85546875" style="311" customWidth="1"/>
    <col min="3" max="16384" width="7.85546875" style="311"/>
  </cols>
  <sheetData>
    <row r="1" spans="1:1" ht="72.75" customHeight="1">
      <c r="A1" s="312" t="s">
        <v>24</v>
      </c>
    </row>
    <row r="2" spans="1:1" ht="91.5" customHeight="1">
      <c r="A2" s="313" t="s">
        <v>25</v>
      </c>
    </row>
    <row r="3" spans="1:1" ht="74.25" customHeight="1">
      <c r="A3" s="314" t="s">
        <v>26</v>
      </c>
    </row>
    <row r="4" spans="1:1" ht="83.25" customHeight="1">
      <c r="A4" s="315" t="s">
        <v>27</v>
      </c>
    </row>
    <row r="5" spans="1:1" ht="62.25" customHeight="1">
      <c r="A5" s="315" t="s">
        <v>28</v>
      </c>
    </row>
  </sheetData>
  <phoneticPr fontId="67" type="noConversion"/>
  <printOptions horizontalCentered="1" verticalCentered="1"/>
  <pageMargins left="0.58888888888888902" right="0.58888888888888902" top="0.56874999999999998" bottom="0.58888888888888902" header="0" footer="0"/>
  <pageSetup paperSize="9" scale="95" orientation="landscape" horizontalDpi="300" verticalDpi="300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B27"/>
  <sheetViews>
    <sheetView workbookViewId="0">
      <selection activeCell="A4" sqref="A4:B12"/>
    </sheetView>
  </sheetViews>
  <sheetFormatPr defaultColWidth="9.140625" defaultRowHeight="12.75"/>
  <cols>
    <col min="1" max="1" width="16.42578125" customWidth="1"/>
    <col min="2" max="2" width="62.42578125" customWidth="1"/>
  </cols>
  <sheetData>
    <row r="1" spans="1:2" ht="27">
      <c r="A1" s="342" t="s">
        <v>29</v>
      </c>
      <c r="B1" s="342"/>
    </row>
    <row r="3" spans="1:2" s="308" customFormat="1" ht="27" customHeight="1">
      <c r="A3" s="343" t="s">
        <v>30</v>
      </c>
      <c r="B3" s="344"/>
    </row>
    <row r="4" spans="1:2" s="308" customFormat="1" ht="27" customHeight="1">
      <c r="A4" s="309" t="s">
        <v>31</v>
      </c>
      <c r="B4" s="309" t="s">
        <v>32</v>
      </c>
    </row>
    <row r="5" spans="1:2" s="308" customFormat="1" ht="27" customHeight="1">
      <c r="A5" s="309" t="s">
        <v>33</v>
      </c>
      <c r="B5" s="309" t="s">
        <v>34</v>
      </c>
    </row>
    <row r="6" spans="1:2" s="308" customFormat="1" ht="27" customHeight="1">
      <c r="A6" s="309" t="s">
        <v>35</v>
      </c>
      <c r="B6" s="309" t="s">
        <v>36</v>
      </c>
    </row>
    <row r="7" spans="1:2" s="308" customFormat="1" ht="27" customHeight="1">
      <c r="A7" s="309" t="s">
        <v>37</v>
      </c>
      <c r="B7" s="309" t="s">
        <v>38</v>
      </c>
    </row>
    <row r="8" spans="1:2" s="308" customFormat="1" ht="27" customHeight="1">
      <c r="A8" s="309" t="s">
        <v>39</v>
      </c>
      <c r="B8" s="309" t="s">
        <v>40</v>
      </c>
    </row>
    <row r="9" spans="1:2" s="308" customFormat="1" ht="27" customHeight="1">
      <c r="A9" s="309" t="s">
        <v>41</v>
      </c>
      <c r="B9" s="309" t="s">
        <v>42</v>
      </c>
    </row>
    <row r="10" spans="1:2" s="308" customFormat="1" ht="27" customHeight="1">
      <c r="A10" s="309" t="s">
        <v>43</v>
      </c>
      <c r="B10" s="309" t="s">
        <v>44</v>
      </c>
    </row>
    <row r="11" spans="1:2" s="308" customFormat="1" ht="27" customHeight="1">
      <c r="A11" s="309" t="s">
        <v>45</v>
      </c>
      <c r="B11" s="309" t="s">
        <v>46</v>
      </c>
    </row>
    <row r="12" spans="1:2" s="308" customFormat="1" ht="27" customHeight="1">
      <c r="A12" s="309" t="s">
        <v>47</v>
      </c>
      <c r="B12" s="309" t="s">
        <v>48</v>
      </c>
    </row>
    <row r="13" spans="1:2" s="308" customFormat="1" ht="27" customHeight="1">
      <c r="A13" s="343" t="s">
        <v>49</v>
      </c>
      <c r="B13" s="344"/>
    </row>
    <row r="14" spans="1:2" s="308" customFormat="1" ht="27" customHeight="1">
      <c r="A14" s="309" t="s">
        <v>50</v>
      </c>
      <c r="B14" s="309" t="s">
        <v>51</v>
      </c>
    </row>
    <row r="15" spans="1:2" s="308" customFormat="1" ht="27" customHeight="1">
      <c r="A15" s="309" t="s">
        <v>52</v>
      </c>
      <c r="B15" s="309" t="s">
        <v>53</v>
      </c>
    </row>
    <row r="16" spans="1:2" s="308" customFormat="1" ht="27" customHeight="1">
      <c r="A16" s="309" t="s">
        <v>54</v>
      </c>
      <c r="B16" s="309" t="s">
        <v>55</v>
      </c>
    </row>
    <row r="17" spans="1:2" s="308" customFormat="1" ht="27" customHeight="1">
      <c r="A17" s="309" t="s">
        <v>56</v>
      </c>
      <c r="B17" s="309" t="s">
        <v>57</v>
      </c>
    </row>
    <row r="18" spans="1:2" s="308" customFormat="1" ht="27" customHeight="1">
      <c r="A18" s="309" t="s">
        <v>58</v>
      </c>
      <c r="B18" s="309" t="s">
        <v>59</v>
      </c>
    </row>
    <row r="19" spans="1:2" s="308" customFormat="1" ht="27" customHeight="1">
      <c r="A19" s="309" t="s">
        <v>60</v>
      </c>
      <c r="B19" s="309" t="s">
        <v>61</v>
      </c>
    </row>
    <row r="20" spans="1:2" s="308" customFormat="1" ht="27" customHeight="1">
      <c r="A20" s="309" t="s">
        <v>62</v>
      </c>
      <c r="B20" s="309" t="s">
        <v>63</v>
      </c>
    </row>
    <row r="21" spans="1:2" s="308" customFormat="1" ht="27" customHeight="1">
      <c r="A21" s="343" t="s">
        <v>64</v>
      </c>
      <c r="B21" s="344"/>
    </row>
    <row r="22" spans="1:2" s="308" customFormat="1" ht="27" customHeight="1">
      <c r="A22" s="309" t="s">
        <v>65</v>
      </c>
      <c r="B22" s="309" t="s">
        <v>66</v>
      </c>
    </row>
    <row r="23" spans="1:2" s="308" customFormat="1" ht="27" customHeight="1">
      <c r="A23" s="309" t="s">
        <v>67</v>
      </c>
      <c r="B23" s="309" t="s">
        <v>68</v>
      </c>
    </row>
    <row r="24" spans="1:2" s="308" customFormat="1" ht="27" customHeight="1">
      <c r="A24" s="343" t="s">
        <v>69</v>
      </c>
      <c r="B24" s="344"/>
    </row>
    <row r="25" spans="1:2" s="308" customFormat="1" ht="27" customHeight="1">
      <c r="A25" s="309" t="s">
        <v>70</v>
      </c>
      <c r="B25" s="309" t="s">
        <v>71</v>
      </c>
    </row>
    <row r="26" spans="1:2" s="308" customFormat="1" ht="27" customHeight="1">
      <c r="A26" s="309" t="s">
        <v>72</v>
      </c>
      <c r="B26" s="309" t="s">
        <v>73</v>
      </c>
    </row>
    <row r="27" spans="1:2">
      <c r="A27" s="310"/>
      <c r="B27" s="310"/>
    </row>
  </sheetData>
  <mergeCells count="5">
    <mergeCell ref="A1:B1"/>
    <mergeCell ref="A3:B3"/>
    <mergeCell ref="A13:B13"/>
    <mergeCell ref="A21:B21"/>
    <mergeCell ref="A24:B24"/>
  </mergeCells>
  <phoneticPr fontId="67" type="noConversion"/>
  <pageMargins left="1.01875" right="0.75" top="1" bottom="1" header="0.5" footer="0.5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H34"/>
  <sheetViews>
    <sheetView workbookViewId="0">
      <selection activeCell="H8" sqref="H8"/>
    </sheetView>
  </sheetViews>
  <sheetFormatPr defaultColWidth="9.140625" defaultRowHeight="12.75"/>
  <cols>
    <col min="1" max="1" width="21.85546875" customWidth="1"/>
    <col min="2" max="2" width="15.5703125" customWidth="1"/>
    <col min="3" max="3" width="27" customWidth="1"/>
    <col min="4" max="4" width="15.42578125" customWidth="1"/>
    <col min="5" max="5" width="22" customWidth="1"/>
    <col min="6" max="6" width="14.5703125" customWidth="1"/>
    <col min="7" max="7" width="22" customWidth="1"/>
    <col min="8" max="8" width="15.85546875" customWidth="1"/>
  </cols>
  <sheetData>
    <row r="1" spans="1:8">
      <c r="A1" s="229" t="s">
        <v>74</v>
      </c>
    </row>
    <row r="2" spans="1:8" ht="18.75">
      <c r="A2" s="345" t="s">
        <v>32</v>
      </c>
      <c r="B2" s="345"/>
      <c r="C2" s="345"/>
      <c r="D2" s="345"/>
      <c r="E2" s="345"/>
      <c r="F2" s="345"/>
      <c r="G2" s="345"/>
      <c r="H2" s="345"/>
    </row>
    <row r="3" spans="1:8" ht="12" customHeight="1">
      <c r="A3" s="297"/>
      <c r="F3" s="247"/>
      <c r="H3" s="247" t="s">
        <v>75</v>
      </c>
    </row>
    <row r="4" spans="1:8" s="296" customFormat="1" ht="15" customHeight="1">
      <c r="A4" s="346" t="s">
        <v>76</v>
      </c>
      <c r="B4" s="347"/>
      <c r="C4" s="346" t="s">
        <v>77</v>
      </c>
      <c r="D4" s="348"/>
      <c r="E4" s="348"/>
      <c r="F4" s="348"/>
      <c r="G4" s="348"/>
      <c r="H4" s="347"/>
    </row>
    <row r="5" spans="1:8" s="296" customFormat="1" ht="15" customHeight="1">
      <c r="A5" s="298" t="s">
        <v>78</v>
      </c>
      <c r="B5" s="299" t="s">
        <v>79</v>
      </c>
      <c r="C5" s="299" t="s">
        <v>80</v>
      </c>
      <c r="D5" s="299" t="s">
        <v>79</v>
      </c>
      <c r="E5" s="298" t="s">
        <v>81</v>
      </c>
      <c r="F5" s="299" t="s">
        <v>79</v>
      </c>
      <c r="G5" s="298" t="s">
        <v>82</v>
      </c>
      <c r="H5" s="299" t="s">
        <v>79</v>
      </c>
    </row>
    <row r="6" spans="1:8" ht="15" customHeight="1">
      <c r="A6" s="300" t="s">
        <v>83</v>
      </c>
      <c r="B6" s="246">
        <v>23695587</v>
      </c>
      <c r="C6" s="301" t="s">
        <v>84</v>
      </c>
      <c r="D6" s="302"/>
      <c r="E6" s="203" t="s">
        <v>85</v>
      </c>
      <c r="F6" s="246">
        <v>1499068</v>
      </c>
      <c r="G6" s="301" t="s">
        <v>86</v>
      </c>
      <c r="H6" s="262">
        <v>20569085</v>
      </c>
    </row>
    <row r="7" spans="1:8" ht="15" customHeight="1">
      <c r="A7" s="301" t="s">
        <v>87</v>
      </c>
      <c r="B7" s="303">
        <f>SUM(B8:B9)</f>
        <v>23245587</v>
      </c>
      <c r="C7" s="301" t="s">
        <v>88</v>
      </c>
      <c r="D7" s="302"/>
      <c r="E7" s="203" t="s">
        <v>89</v>
      </c>
      <c r="F7" s="303">
        <v>73000</v>
      </c>
      <c r="G7" s="301" t="s">
        <v>90</v>
      </c>
      <c r="H7" s="303">
        <v>1019000</v>
      </c>
    </row>
    <row r="8" spans="1:8" ht="15" customHeight="1">
      <c r="A8" s="301" t="s">
        <v>91</v>
      </c>
      <c r="B8" s="303">
        <v>1019000</v>
      </c>
      <c r="C8" s="301" t="s">
        <v>92</v>
      </c>
      <c r="D8" s="302"/>
      <c r="E8" s="203" t="s">
        <v>93</v>
      </c>
      <c r="F8" s="303">
        <v>450000</v>
      </c>
      <c r="G8" s="301" t="s">
        <v>94</v>
      </c>
      <c r="H8" s="303">
        <v>1657502</v>
      </c>
    </row>
    <row r="9" spans="1:8" ht="15" customHeight="1">
      <c r="A9" s="301" t="s">
        <v>95</v>
      </c>
      <c r="B9" s="303">
        <v>22226587</v>
      </c>
      <c r="C9" s="301" t="s">
        <v>96</v>
      </c>
      <c r="D9" s="303"/>
      <c r="E9" s="203" t="s">
        <v>97</v>
      </c>
      <c r="F9" s="302"/>
      <c r="G9" s="301" t="s">
        <v>98</v>
      </c>
      <c r="H9" s="302"/>
    </row>
    <row r="10" spans="1:8" ht="15" customHeight="1">
      <c r="A10" s="301" t="s">
        <v>99</v>
      </c>
      <c r="B10" s="302"/>
      <c r="C10" s="301" t="s">
        <v>100</v>
      </c>
      <c r="D10" s="302"/>
      <c r="E10" s="203" t="s">
        <v>101</v>
      </c>
      <c r="F10" s="302">
        <v>20016017</v>
      </c>
      <c r="G10" s="301" t="s">
        <v>102</v>
      </c>
      <c r="H10" s="302"/>
    </row>
    <row r="11" spans="1:8" ht="15" customHeight="1">
      <c r="A11" s="301" t="s">
        <v>103</v>
      </c>
      <c r="B11" s="302">
        <v>450000</v>
      </c>
      <c r="C11" s="301" t="s">
        <v>104</v>
      </c>
      <c r="D11" s="302"/>
      <c r="E11" s="203" t="s">
        <v>105</v>
      </c>
      <c r="F11" s="302"/>
      <c r="G11" s="301" t="s">
        <v>106</v>
      </c>
      <c r="H11" s="302"/>
    </row>
    <row r="12" spans="1:8" ht="15" customHeight="1">
      <c r="A12" s="301" t="s">
        <v>107</v>
      </c>
      <c r="B12" s="302">
        <f>SUM(B13:B14)</f>
        <v>0</v>
      </c>
      <c r="C12" s="301" t="s">
        <v>108</v>
      </c>
      <c r="D12" s="302"/>
      <c r="E12" s="203" t="s">
        <v>109</v>
      </c>
      <c r="F12" s="302"/>
      <c r="G12" s="301" t="s">
        <v>110</v>
      </c>
      <c r="H12" s="302"/>
    </row>
    <row r="13" spans="1:8" ht="27.75" customHeight="1">
      <c r="A13" s="301" t="s">
        <v>111</v>
      </c>
      <c r="B13" s="302"/>
      <c r="C13" s="301" t="s">
        <v>112</v>
      </c>
      <c r="D13" s="302"/>
      <c r="E13" s="304" t="s">
        <v>113</v>
      </c>
      <c r="F13" s="302"/>
      <c r="G13" s="301" t="s">
        <v>114</v>
      </c>
      <c r="H13" s="302"/>
    </row>
    <row r="14" spans="1:8" ht="15" customHeight="1">
      <c r="A14" s="301" t="s">
        <v>115</v>
      </c>
      <c r="B14" s="302"/>
      <c r="C14" s="301" t="s">
        <v>116</v>
      </c>
      <c r="D14" s="302"/>
      <c r="E14" s="203" t="s">
        <v>117</v>
      </c>
      <c r="F14" s="246">
        <v>1657502</v>
      </c>
      <c r="G14" s="301" t="s">
        <v>118</v>
      </c>
      <c r="H14" s="303"/>
    </row>
    <row r="15" spans="1:8" ht="15" customHeight="1">
      <c r="A15" s="301" t="s">
        <v>119</v>
      </c>
      <c r="B15" s="302"/>
      <c r="C15" s="301" t="s">
        <v>120</v>
      </c>
      <c r="D15" s="302"/>
      <c r="E15" s="203" t="s">
        <v>121</v>
      </c>
      <c r="F15" s="302"/>
      <c r="G15" s="301" t="s">
        <v>122</v>
      </c>
      <c r="H15" s="302"/>
    </row>
    <row r="16" spans="1:8" ht="27.75" customHeight="1">
      <c r="A16" s="301" t="s">
        <v>123</v>
      </c>
      <c r="B16" s="303"/>
      <c r="C16" s="301" t="s">
        <v>124</v>
      </c>
      <c r="D16" s="302"/>
      <c r="E16" s="203" t="s">
        <v>125</v>
      </c>
      <c r="F16" s="303"/>
      <c r="G16" s="301" t="s">
        <v>126</v>
      </c>
      <c r="H16" s="302">
        <v>450000</v>
      </c>
    </row>
    <row r="17" spans="1:8" ht="15" customHeight="1">
      <c r="A17" s="301" t="s">
        <v>127</v>
      </c>
      <c r="B17" s="302"/>
      <c r="C17" s="301" t="s">
        <v>128</v>
      </c>
      <c r="D17" s="302"/>
      <c r="E17" s="203" t="s">
        <v>129</v>
      </c>
      <c r="F17" s="305"/>
      <c r="G17" s="301" t="s">
        <v>130</v>
      </c>
      <c r="H17" s="305"/>
    </row>
    <row r="18" spans="1:8" ht="15" customHeight="1">
      <c r="A18" s="301" t="s">
        <v>131</v>
      </c>
      <c r="B18" s="302"/>
      <c r="C18" s="301" t="s">
        <v>132</v>
      </c>
      <c r="D18" s="302"/>
      <c r="E18" s="203" t="s">
        <v>133</v>
      </c>
      <c r="F18" s="305"/>
      <c r="G18" s="301" t="s">
        <v>130</v>
      </c>
      <c r="H18" s="305"/>
    </row>
    <row r="19" spans="1:8" ht="15" customHeight="1">
      <c r="A19" s="301" t="s">
        <v>134</v>
      </c>
      <c r="B19" s="302"/>
      <c r="C19" s="301" t="s">
        <v>135</v>
      </c>
      <c r="D19" s="302"/>
      <c r="E19" s="203" t="s">
        <v>136</v>
      </c>
      <c r="F19" s="305"/>
      <c r="G19" s="301" t="s">
        <v>130</v>
      </c>
      <c r="H19" s="305"/>
    </row>
    <row r="20" spans="1:8" ht="15" customHeight="1">
      <c r="A20" s="301" t="s">
        <v>137</v>
      </c>
      <c r="B20" s="302"/>
      <c r="C20" s="301" t="s">
        <v>138</v>
      </c>
      <c r="D20" s="302"/>
      <c r="E20" s="203" t="s">
        <v>139</v>
      </c>
      <c r="F20" s="305"/>
      <c r="G20" s="301" t="s">
        <v>130</v>
      </c>
      <c r="H20" s="305"/>
    </row>
    <row r="21" spans="1:8" ht="15" customHeight="1">
      <c r="A21" s="301" t="s">
        <v>140</v>
      </c>
      <c r="B21" s="302"/>
      <c r="C21" s="301" t="s">
        <v>141</v>
      </c>
      <c r="D21" s="302"/>
      <c r="E21" s="301" t="s">
        <v>130</v>
      </c>
      <c r="F21" s="305" t="s">
        <v>130</v>
      </c>
      <c r="G21" s="301" t="s">
        <v>130</v>
      </c>
      <c r="H21" s="305" t="s">
        <v>130</v>
      </c>
    </row>
    <row r="22" spans="1:8" ht="15" customHeight="1">
      <c r="A22" s="301" t="s">
        <v>142</v>
      </c>
      <c r="B22" s="302"/>
      <c r="C22" s="301" t="s">
        <v>143</v>
      </c>
      <c r="D22" s="302"/>
      <c r="E22" s="301" t="s">
        <v>130</v>
      </c>
      <c r="F22" s="305" t="s">
        <v>130</v>
      </c>
      <c r="G22" s="301" t="s">
        <v>130</v>
      </c>
      <c r="H22" s="305" t="s">
        <v>130</v>
      </c>
    </row>
    <row r="23" spans="1:8" ht="15" customHeight="1">
      <c r="A23" s="299" t="s">
        <v>144</v>
      </c>
      <c r="B23" s="303">
        <f>SUM(B6,B12,B15:B22)</f>
        <v>23695587</v>
      </c>
      <c r="C23" s="301" t="s">
        <v>145</v>
      </c>
      <c r="D23" s="302"/>
      <c r="E23" s="301" t="s">
        <v>130</v>
      </c>
      <c r="F23" s="305" t="s">
        <v>130</v>
      </c>
      <c r="G23" s="301" t="s">
        <v>130</v>
      </c>
      <c r="H23" s="305" t="s">
        <v>130</v>
      </c>
    </row>
    <row r="24" spans="1:8" ht="27.75" customHeight="1">
      <c r="A24" s="301" t="s">
        <v>146</v>
      </c>
      <c r="B24" s="305" t="s">
        <v>130</v>
      </c>
      <c r="C24" s="301" t="s">
        <v>147</v>
      </c>
      <c r="D24" s="246">
        <v>23695587</v>
      </c>
      <c r="E24" s="301" t="s">
        <v>130</v>
      </c>
      <c r="F24" s="305" t="s">
        <v>130</v>
      </c>
      <c r="G24" s="301" t="s">
        <v>130</v>
      </c>
      <c r="H24" s="305" t="s">
        <v>130</v>
      </c>
    </row>
    <row r="25" spans="1:8" ht="15" customHeight="1">
      <c r="A25" s="301" t="s">
        <v>148</v>
      </c>
      <c r="B25" s="305" t="s">
        <v>130</v>
      </c>
      <c r="C25" s="301" t="s">
        <v>149</v>
      </c>
      <c r="D25" s="302"/>
      <c r="E25" s="301" t="s">
        <v>130</v>
      </c>
      <c r="F25" s="305" t="s">
        <v>130</v>
      </c>
      <c r="G25" s="301" t="s">
        <v>130</v>
      </c>
      <c r="H25" s="305" t="s">
        <v>130</v>
      </c>
    </row>
    <row r="26" spans="1:8" ht="15" customHeight="1">
      <c r="A26" s="301" t="s">
        <v>150</v>
      </c>
      <c r="B26" s="302"/>
      <c r="C26" s="301" t="s">
        <v>151</v>
      </c>
      <c r="D26" s="302"/>
      <c r="E26" s="301" t="s">
        <v>130</v>
      </c>
      <c r="F26" s="305" t="s">
        <v>130</v>
      </c>
      <c r="G26" s="301" t="s">
        <v>130</v>
      </c>
      <c r="H26" s="305" t="s">
        <v>130</v>
      </c>
    </row>
    <row r="27" spans="1:8" ht="15" customHeight="1">
      <c r="A27" s="301" t="s">
        <v>152</v>
      </c>
      <c r="B27" s="302">
        <f>SUM(B28,B32)</f>
        <v>0</v>
      </c>
      <c r="C27" s="301" t="s">
        <v>153</v>
      </c>
      <c r="D27" s="302"/>
      <c r="E27" s="301" t="s">
        <v>130</v>
      </c>
      <c r="F27" s="305" t="s">
        <v>130</v>
      </c>
      <c r="G27" s="301" t="s">
        <v>130</v>
      </c>
      <c r="H27" s="305" t="s">
        <v>130</v>
      </c>
    </row>
    <row r="28" spans="1:8" ht="15" customHeight="1">
      <c r="A28" s="301" t="s">
        <v>154</v>
      </c>
      <c r="B28" s="302">
        <f>SUM(B29:B31)</f>
        <v>0</v>
      </c>
      <c r="C28" s="301" t="s">
        <v>155</v>
      </c>
      <c r="D28" s="302"/>
      <c r="E28" s="301" t="s">
        <v>130</v>
      </c>
      <c r="F28" s="305" t="s">
        <v>130</v>
      </c>
      <c r="G28" s="301" t="s">
        <v>130</v>
      </c>
      <c r="H28" s="305" t="s">
        <v>130</v>
      </c>
    </row>
    <row r="29" spans="1:8" ht="15" customHeight="1">
      <c r="A29" s="301" t="s">
        <v>156</v>
      </c>
      <c r="B29" s="302"/>
      <c r="C29" s="301" t="s">
        <v>157</v>
      </c>
      <c r="D29" s="302"/>
      <c r="E29" s="301" t="s">
        <v>130</v>
      </c>
      <c r="F29" s="305" t="s">
        <v>130</v>
      </c>
      <c r="G29" s="301" t="s">
        <v>130</v>
      </c>
      <c r="H29" s="305" t="s">
        <v>130</v>
      </c>
    </row>
    <row r="30" spans="1:8" ht="15" customHeight="1">
      <c r="A30" s="301" t="s">
        <v>158</v>
      </c>
      <c r="B30" s="302"/>
      <c r="C30" s="301" t="s">
        <v>159</v>
      </c>
      <c r="D30" s="302"/>
      <c r="E30" s="301" t="s">
        <v>130</v>
      </c>
      <c r="F30" s="305" t="s">
        <v>130</v>
      </c>
      <c r="G30" s="301" t="s">
        <v>130</v>
      </c>
      <c r="H30" s="305" t="s">
        <v>130</v>
      </c>
    </row>
    <row r="31" spans="1:8" ht="15" customHeight="1">
      <c r="A31" s="301"/>
      <c r="B31" s="302"/>
      <c r="C31" s="301" t="s">
        <v>160</v>
      </c>
      <c r="D31" s="302"/>
      <c r="E31" s="301" t="s">
        <v>130</v>
      </c>
      <c r="F31" s="305" t="s">
        <v>130</v>
      </c>
      <c r="G31" s="301" t="s">
        <v>130</v>
      </c>
      <c r="H31" s="305" t="s">
        <v>130</v>
      </c>
    </row>
    <row r="32" spans="1:8" ht="15" customHeight="1">
      <c r="A32" s="301"/>
      <c r="B32" s="302"/>
      <c r="C32" s="301" t="s">
        <v>161</v>
      </c>
      <c r="D32" s="302"/>
      <c r="E32" s="301" t="s">
        <v>130</v>
      </c>
      <c r="F32" s="301" t="s">
        <v>130</v>
      </c>
      <c r="G32" s="301" t="s">
        <v>130</v>
      </c>
      <c r="H32" s="301" t="s">
        <v>130</v>
      </c>
    </row>
    <row r="33" spans="1:8" s="296" customFormat="1" ht="15" customHeight="1">
      <c r="A33" s="306" t="s">
        <v>162</v>
      </c>
      <c r="B33" s="307">
        <f>SUM(B23,B26,B27)</f>
        <v>23695587</v>
      </c>
      <c r="C33" s="306" t="s">
        <v>163</v>
      </c>
      <c r="D33" s="307">
        <f>SUM(D6:D32)</f>
        <v>23695587</v>
      </c>
      <c r="E33" s="306" t="s">
        <v>163</v>
      </c>
      <c r="F33" s="307">
        <f>SUM(F6:F16)</f>
        <v>23695587</v>
      </c>
      <c r="G33" s="306" t="s">
        <v>163</v>
      </c>
      <c r="H33" s="307">
        <f>SUM(H6:H16)</f>
        <v>23695587</v>
      </c>
    </row>
    <row r="34" spans="1:8" ht="15" customHeight="1"/>
  </sheetData>
  <mergeCells count="3">
    <mergeCell ref="A2:H2"/>
    <mergeCell ref="A4:B4"/>
    <mergeCell ref="C4:H4"/>
  </mergeCells>
  <phoneticPr fontId="67" type="noConversion"/>
  <printOptions horizontalCentered="1"/>
  <pageMargins left="0.45902777777777798" right="0.55000000000000004" top="0.56874999999999998" bottom="0.43888888888888899" header="0.50902777777777797" footer="0.37916666666666698"/>
  <pageSetup paperSize="9" fitToWidth="0" fitToHeight="0" pageOrder="overThenDown" orientation="landscape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V21"/>
  <sheetViews>
    <sheetView topLeftCell="A7" workbookViewId="0">
      <selection activeCell="C21" sqref="C21"/>
    </sheetView>
  </sheetViews>
  <sheetFormatPr defaultColWidth="9.140625" defaultRowHeight="12.75"/>
  <cols>
    <col min="1" max="1" width="10.85546875" customWidth="1"/>
    <col min="2" max="2" width="22.85546875" customWidth="1"/>
    <col min="3" max="3" width="18" customWidth="1"/>
    <col min="4" max="4" width="17.7109375" customWidth="1"/>
    <col min="5" max="5" width="5.85546875" customWidth="1"/>
    <col min="6" max="6" width="10.85546875" customWidth="1"/>
    <col min="7" max="8" width="5.7109375" customWidth="1"/>
    <col min="9" max="16" width="4.42578125" customWidth="1"/>
    <col min="17" max="17" width="6.140625" customWidth="1"/>
    <col min="18" max="18" width="6.42578125" customWidth="1"/>
    <col min="19" max="21" width="4.7109375" customWidth="1"/>
    <col min="22" max="22" width="5.42578125" customWidth="1"/>
  </cols>
  <sheetData>
    <row r="1" spans="1:22">
      <c r="A1" s="229" t="s">
        <v>164</v>
      </c>
    </row>
    <row r="2" spans="1:22" ht="30" customHeight="1">
      <c r="A2" s="345" t="s">
        <v>34</v>
      </c>
      <c r="B2" s="351"/>
      <c r="C2" s="351"/>
      <c r="D2" s="351"/>
      <c r="E2" s="351"/>
      <c r="F2" s="351"/>
      <c r="G2" s="351"/>
      <c r="H2" s="351"/>
      <c r="I2" s="351"/>
      <c r="J2" s="351"/>
      <c r="K2" s="351"/>
      <c r="L2" s="351"/>
      <c r="M2" s="351"/>
      <c r="N2" s="351"/>
      <c r="O2" s="351"/>
      <c r="P2" s="351"/>
      <c r="Q2" s="351"/>
      <c r="R2" s="351"/>
      <c r="S2" s="351"/>
      <c r="T2" s="351"/>
      <c r="U2" s="351"/>
      <c r="V2" s="351"/>
    </row>
    <row r="3" spans="1:22" ht="15" customHeight="1">
      <c r="A3" s="230"/>
      <c r="T3" s="352" t="s">
        <v>75</v>
      </c>
      <c r="U3" s="352"/>
      <c r="V3" s="352"/>
    </row>
    <row r="4" spans="1:22" ht="26.25" customHeight="1">
      <c r="A4" s="353" t="s">
        <v>165</v>
      </c>
      <c r="B4" s="354"/>
      <c r="C4" s="360" t="s">
        <v>166</v>
      </c>
      <c r="D4" s="360" t="s">
        <v>167</v>
      </c>
      <c r="E4" s="355" t="s">
        <v>168</v>
      </c>
      <c r="F4" s="355"/>
      <c r="G4" s="356"/>
      <c r="H4" s="349" t="s">
        <v>169</v>
      </c>
      <c r="I4" s="349" t="s">
        <v>170</v>
      </c>
      <c r="J4" s="349" t="s">
        <v>171</v>
      </c>
      <c r="K4" s="349" t="s">
        <v>172</v>
      </c>
      <c r="L4" s="349" t="s">
        <v>173</v>
      </c>
      <c r="M4" s="349" t="s">
        <v>174</v>
      </c>
      <c r="N4" s="349" t="s">
        <v>175</v>
      </c>
      <c r="O4" s="349" t="s">
        <v>176</v>
      </c>
      <c r="P4" s="349" t="s">
        <v>177</v>
      </c>
      <c r="Q4" s="357" t="s">
        <v>178</v>
      </c>
      <c r="R4" s="355"/>
      <c r="S4" s="355"/>
      <c r="T4" s="355"/>
      <c r="U4" s="355"/>
      <c r="V4" s="356"/>
    </row>
    <row r="5" spans="1:22" ht="27" customHeight="1">
      <c r="A5" s="358" t="s">
        <v>179</v>
      </c>
      <c r="B5" s="358" t="s">
        <v>180</v>
      </c>
      <c r="C5" s="360"/>
      <c r="D5" s="360"/>
      <c r="E5" s="361" t="s">
        <v>181</v>
      </c>
      <c r="F5" s="349" t="s">
        <v>182</v>
      </c>
      <c r="G5" s="349" t="s">
        <v>183</v>
      </c>
      <c r="H5" s="350" t="s">
        <v>184</v>
      </c>
      <c r="I5" s="350" t="s">
        <v>185</v>
      </c>
      <c r="J5" s="350" t="s">
        <v>186</v>
      </c>
      <c r="K5" s="350" t="s">
        <v>187</v>
      </c>
      <c r="L5" s="350" t="s">
        <v>188</v>
      </c>
      <c r="M5" s="350" t="s">
        <v>189</v>
      </c>
      <c r="N5" s="350" t="s">
        <v>190</v>
      </c>
      <c r="O5" s="350" t="s">
        <v>191</v>
      </c>
      <c r="P5" s="350" t="s">
        <v>192</v>
      </c>
      <c r="Q5" s="349" t="s">
        <v>181</v>
      </c>
      <c r="R5" s="357" t="s">
        <v>193</v>
      </c>
      <c r="S5" s="355"/>
      <c r="T5" s="355"/>
      <c r="U5" s="356"/>
      <c r="V5" s="349" t="s">
        <v>194</v>
      </c>
    </row>
    <row r="6" spans="1:22" ht="39.75" customHeight="1">
      <c r="A6" s="359"/>
      <c r="B6" s="359"/>
      <c r="C6" s="360"/>
      <c r="D6" s="360"/>
      <c r="E6" s="362"/>
      <c r="F6" s="350"/>
      <c r="G6" s="350"/>
      <c r="H6" s="350"/>
      <c r="I6" s="350"/>
      <c r="J6" s="350"/>
      <c r="K6" s="350"/>
      <c r="L6" s="350"/>
      <c r="M6" s="350"/>
      <c r="N6" s="350"/>
      <c r="O6" s="350"/>
      <c r="P6" s="350"/>
      <c r="Q6" s="350"/>
      <c r="R6" s="291" t="s">
        <v>195</v>
      </c>
      <c r="S6" s="295" t="s">
        <v>196</v>
      </c>
      <c r="T6" s="295" t="s">
        <v>197</v>
      </c>
      <c r="U6" s="295" t="s">
        <v>198</v>
      </c>
      <c r="V6" s="350"/>
    </row>
    <row r="7" spans="1:22" ht="27.95" customHeight="1">
      <c r="A7" s="196" t="s">
        <v>181</v>
      </c>
      <c r="B7" s="219"/>
      <c r="C7" s="234"/>
      <c r="D7" s="234"/>
      <c r="E7" s="196"/>
      <c r="F7" s="196"/>
      <c r="G7" s="196"/>
      <c r="H7" s="234"/>
      <c r="I7" s="196"/>
      <c r="J7" s="196"/>
      <c r="K7" s="196"/>
      <c r="L7" s="196"/>
      <c r="M7" s="196"/>
      <c r="N7" s="196"/>
      <c r="O7" s="196"/>
      <c r="P7" s="196"/>
      <c r="Q7" s="196"/>
      <c r="R7" s="196"/>
      <c r="S7" s="196"/>
      <c r="T7" s="196"/>
      <c r="U7" s="196"/>
      <c r="V7" s="196"/>
    </row>
    <row r="8" spans="1:22" ht="27.95" customHeight="1">
      <c r="A8" s="196"/>
      <c r="B8" s="107" t="s">
        <v>199</v>
      </c>
      <c r="C8" s="235">
        <v>2595434</v>
      </c>
      <c r="D8" s="235">
        <v>2595434</v>
      </c>
      <c r="E8" s="196"/>
      <c r="F8" s="196"/>
      <c r="G8" s="196"/>
      <c r="H8" s="234"/>
      <c r="I8" s="196"/>
      <c r="J8" s="196"/>
      <c r="K8" s="196"/>
      <c r="L8" s="196"/>
      <c r="M8" s="196"/>
      <c r="N8" s="196"/>
      <c r="O8" s="196"/>
      <c r="P8" s="196"/>
      <c r="Q8" s="196"/>
      <c r="R8" s="196"/>
      <c r="S8" s="196"/>
      <c r="T8" s="196"/>
      <c r="U8" s="196"/>
      <c r="V8" s="196"/>
    </row>
    <row r="9" spans="1:22" ht="27.95" customHeight="1">
      <c r="A9" s="227"/>
      <c r="B9" s="284" t="s">
        <v>200</v>
      </c>
      <c r="C9" s="235">
        <v>3520065</v>
      </c>
      <c r="D9" s="235">
        <v>3520065</v>
      </c>
      <c r="E9" s="227"/>
      <c r="F9" s="227"/>
      <c r="G9" s="227"/>
      <c r="H9" s="227"/>
      <c r="I9" s="227"/>
      <c r="J9" s="227"/>
      <c r="K9" s="227"/>
      <c r="L9" s="227"/>
      <c r="M9" s="227"/>
      <c r="N9" s="227"/>
      <c r="O9" s="227"/>
      <c r="P9" s="227"/>
      <c r="Q9" s="227"/>
      <c r="R9" s="227"/>
      <c r="S9" s="227"/>
      <c r="T9" s="227"/>
      <c r="U9" s="227"/>
      <c r="V9" s="227"/>
    </row>
    <row r="10" spans="1:22" ht="27.95" customHeight="1">
      <c r="A10" s="227"/>
      <c r="B10" s="107" t="s">
        <v>201</v>
      </c>
      <c r="C10" s="235">
        <v>5309055</v>
      </c>
      <c r="D10" s="235">
        <v>5309055</v>
      </c>
      <c r="E10" s="227"/>
      <c r="F10" s="227"/>
      <c r="G10" s="227"/>
      <c r="H10" s="227"/>
      <c r="I10" s="227"/>
      <c r="J10" s="227"/>
      <c r="K10" s="227"/>
      <c r="L10" s="227"/>
      <c r="M10" s="227"/>
      <c r="N10" s="227"/>
      <c r="O10" s="227"/>
      <c r="P10" s="227"/>
      <c r="Q10" s="227"/>
      <c r="R10" s="227"/>
      <c r="S10" s="227"/>
      <c r="T10" s="227"/>
      <c r="U10" s="227"/>
      <c r="V10" s="227"/>
    </row>
    <row r="11" spans="1:22" ht="27.95" customHeight="1">
      <c r="A11" s="227"/>
      <c r="B11" s="107" t="s">
        <v>202</v>
      </c>
      <c r="C11" s="292">
        <v>1483674</v>
      </c>
      <c r="D11" s="292">
        <v>1483674</v>
      </c>
      <c r="E11" s="293"/>
      <c r="F11" s="227"/>
      <c r="G11" s="227"/>
      <c r="H11" s="227"/>
      <c r="I11" s="227"/>
      <c r="J11" s="227"/>
      <c r="K11" s="227"/>
      <c r="L11" s="227"/>
      <c r="M11" s="227"/>
      <c r="N11" s="227"/>
      <c r="O11" s="227"/>
      <c r="P11" s="227"/>
      <c r="Q11" s="227"/>
      <c r="R11" s="227"/>
      <c r="S11" s="227"/>
      <c r="T11" s="227"/>
      <c r="U11" s="227"/>
      <c r="V11" s="227"/>
    </row>
    <row r="12" spans="1:22" ht="27.95" customHeight="1">
      <c r="A12" s="227"/>
      <c r="B12" s="285" t="s">
        <v>203</v>
      </c>
      <c r="C12" s="235">
        <v>2087514</v>
      </c>
      <c r="D12" s="235">
        <v>2087514</v>
      </c>
      <c r="E12" s="227"/>
      <c r="F12" s="227"/>
      <c r="G12" s="227"/>
      <c r="H12" s="227"/>
      <c r="I12" s="227"/>
      <c r="J12" s="227"/>
      <c r="K12" s="227"/>
      <c r="L12" s="227"/>
      <c r="M12" s="227"/>
      <c r="N12" s="227"/>
      <c r="O12" s="227"/>
      <c r="P12" s="227"/>
      <c r="Q12" s="227"/>
      <c r="R12" s="227"/>
      <c r="S12" s="227"/>
      <c r="T12" s="227"/>
      <c r="U12" s="227"/>
      <c r="V12" s="227"/>
    </row>
    <row r="13" spans="1:22" ht="27.95" customHeight="1">
      <c r="A13" s="227"/>
      <c r="B13" s="285" t="s">
        <v>204</v>
      </c>
      <c r="C13" s="235">
        <v>3694494</v>
      </c>
      <c r="D13" s="235">
        <v>3694494</v>
      </c>
      <c r="E13" s="227"/>
      <c r="F13" s="227"/>
      <c r="G13" s="227"/>
      <c r="H13" s="227"/>
      <c r="I13" s="227"/>
      <c r="J13" s="227"/>
      <c r="K13" s="227"/>
      <c r="L13" s="227"/>
      <c r="M13" s="227"/>
      <c r="N13" s="227"/>
      <c r="O13" s="227"/>
      <c r="P13" s="227"/>
      <c r="Q13" s="227"/>
      <c r="R13" s="227"/>
      <c r="S13" s="227"/>
      <c r="T13" s="227"/>
      <c r="U13" s="227"/>
      <c r="V13" s="227"/>
    </row>
    <row r="14" spans="1:22" ht="27.95" customHeight="1">
      <c r="A14" s="227"/>
      <c r="B14" s="107" t="s">
        <v>205</v>
      </c>
      <c r="C14" s="235">
        <v>1177317</v>
      </c>
      <c r="D14" s="235">
        <v>1177317</v>
      </c>
      <c r="E14" s="227"/>
      <c r="F14" s="227"/>
      <c r="G14" s="227"/>
      <c r="H14" s="227"/>
      <c r="I14" s="227"/>
      <c r="J14" s="227"/>
      <c r="K14" s="227"/>
      <c r="L14" s="227"/>
      <c r="M14" s="227"/>
      <c r="N14" s="227"/>
      <c r="O14" s="227"/>
      <c r="P14" s="227"/>
      <c r="Q14" s="227"/>
      <c r="R14" s="227"/>
      <c r="S14" s="227"/>
      <c r="T14" s="227"/>
      <c r="U14" s="227"/>
      <c r="V14" s="227"/>
    </row>
    <row r="15" spans="1:22" ht="27.95" customHeight="1">
      <c r="A15" s="227"/>
      <c r="B15" s="111" t="s">
        <v>206</v>
      </c>
      <c r="C15" s="242">
        <v>2074223</v>
      </c>
      <c r="D15" s="242">
        <v>2074223</v>
      </c>
      <c r="E15" s="227"/>
      <c r="F15" s="227"/>
      <c r="G15" s="227"/>
      <c r="H15" s="227"/>
      <c r="I15" s="227"/>
      <c r="J15" s="227"/>
      <c r="K15" s="227"/>
      <c r="L15" s="227"/>
      <c r="M15" s="227"/>
      <c r="N15" s="227"/>
      <c r="O15" s="227"/>
      <c r="P15" s="227"/>
      <c r="Q15" s="227"/>
      <c r="R15" s="227"/>
      <c r="S15" s="227"/>
      <c r="T15" s="227"/>
      <c r="U15" s="227"/>
      <c r="V15" s="227"/>
    </row>
    <row r="16" spans="1:22" ht="27.95" customHeight="1">
      <c r="A16" s="227"/>
      <c r="B16" s="111" t="s">
        <v>207</v>
      </c>
      <c r="C16" s="235">
        <v>238870</v>
      </c>
      <c r="D16" s="235">
        <v>238870</v>
      </c>
      <c r="E16" s="227"/>
      <c r="F16" s="227"/>
      <c r="G16" s="227"/>
      <c r="H16" s="227"/>
      <c r="I16" s="227"/>
      <c r="J16" s="227"/>
      <c r="K16" s="227"/>
      <c r="L16" s="227"/>
      <c r="M16" s="227"/>
      <c r="N16" s="227"/>
      <c r="O16" s="227"/>
      <c r="P16" s="227"/>
      <c r="Q16" s="227"/>
      <c r="R16" s="227"/>
      <c r="S16" s="227"/>
      <c r="T16" s="227"/>
      <c r="U16" s="227"/>
      <c r="V16" s="227"/>
    </row>
    <row r="17" spans="1:22" ht="27.95" customHeight="1">
      <c r="A17" s="227"/>
      <c r="B17" s="111" t="s">
        <v>208</v>
      </c>
      <c r="C17" s="242">
        <v>301948</v>
      </c>
      <c r="D17" s="242">
        <v>301948</v>
      </c>
      <c r="E17" s="227"/>
      <c r="F17" s="227"/>
      <c r="G17" s="227"/>
      <c r="H17" s="227"/>
      <c r="I17" s="227"/>
      <c r="J17" s="227"/>
      <c r="K17" s="227"/>
      <c r="L17" s="227"/>
      <c r="M17" s="227"/>
      <c r="N17" s="227"/>
      <c r="O17" s="227"/>
      <c r="P17" s="227"/>
      <c r="Q17" s="227"/>
      <c r="R17" s="227"/>
      <c r="S17" s="227"/>
      <c r="T17" s="227"/>
      <c r="U17" s="227"/>
      <c r="V17" s="227"/>
    </row>
    <row r="18" spans="1:22" ht="27.95" customHeight="1">
      <c r="A18" s="227"/>
      <c r="B18" s="111" t="s">
        <v>209</v>
      </c>
      <c r="C18" s="235">
        <v>381770</v>
      </c>
      <c r="D18" s="235">
        <v>381770</v>
      </c>
      <c r="E18" s="227"/>
      <c r="F18" s="227"/>
      <c r="G18" s="227"/>
      <c r="H18" s="227"/>
      <c r="I18" s="227"/>
      <c r="J18" s="227"/>
      <c r="K18" s="227"/>
      <c r="L18" s="227"/>
      <c r="M18" s="227"/>
      <c r="N18" s="227"/>
      <c r="O18" s="227"/>
      <c r="P18" s="227"/>
      <c r="Q18" s="227"/>
      <c r="R18" s="227"/>
      <c r="S18" s="227"/>
      <c r="T18" s="227"/>
      <c r="U18" s="227"/>
      <c r="V18" s="227"/>
    </row>
    <row r="19" spans="1:22" ht="27.95" customHeight="1">
      <c r="A19" s="227"/>
      <c r="B19" s="111" t="s">
        <v>210</v>
      </c>
      <c r="C19" s="235">
        <v>326936</v>
      </c>
      <c r="D19" s="235">
        <v>326936</v>
      </c>
      <c r="E19" s="227"/>
      <c r="F19" s="227"/>
      <c r="G19" s="227"/>
      <c r="H19" s="227"/>
      <c r="I19" s="227"/>
      <c r="J19" s="227"/>
      <c r="K19" s="227"/>
      <c r="L19" s="227"/>
      <c r="M19" s="227"/>
      <c r="N19" s="227"/>
      <c r="O19" s="227"/>
      <c r="P19" s="227"/>
      <c r="Q19" s="227"/>
      <c r="R19" s="227"/>
      <c r="S19" s="227"/>
      <c r="T19" s="227"/>
      <c r="U19" s="227"/>
      <c r="V19" s="227"/>
    </row>
    <row r="20" spans="1:22" ht="27.95" customHeight="1">
      <c r="A20" s="227"/>
      <c r="B20" s="111" t="s">
        <v>211</v>
      </c>
      <c r="C20" s="235">
        <v>504287</v>
      </c>
      <c r="D20" s="235">
        <v>504287</v>
      </c>
      <c r="E20" s="227"/>
      <c r="F20" s="227"/>
      <c r="G20" s="227"/>
      <c r="H20" s="227"/>
      <c r="I20" s="227"/>
      <c r="J20" s="227"/>
      <c r="K20" s="227"/>
      <c r="L20" s="227"/>
      <c r="M20" s="227"/>
      <c r="N20" s="227"/>
      <c r="O20" s="227"/>
      <c r="P20" s="227"/>
      <c r="Q20" s="227"/>
      <c r="R20" s="227"/>
      <c r="S20" s="227"/>
      <c r="T20" s="227"/>
      <c r="U20" s="227"/>
      <c r="V20" s="227"/>
    </row>
    <row r="21" spans="1:22" ht="27.75" customHeight="1">
      <c r="A21" s="294" t="s">
        <v>212</v>
      </c>
      <c r="B21" s="227"/>
      <c r="C21" s="246">
        <f>SUM(C8:C20)</f>
        <v>23695587</v>
      </c>
      <c r="D21" s="246">
        <f>SUM(D8:D20)</f>
        <v>23695587</v>
      </c>
      <c r="E21" s="227"/>
      <c r="F21" s="227"/>
      <c r="G21" s="227"/>
      <c r="H21" s="227"/>
      <c r="I21" s="227"/>
      <c r="J21" s="227"/>
      <c r="K21" s="227"/>
      <c r="L21" s="227"/>
      <c r="M21" s="227"/>
      <c r="N21" s="227"/>
      <c r="O21" s="227"/>
      <c r="P21" s="227"/>
      <c r="Q21" s="227"/>
      <c r="R21" s="227"/>
      <c r="S21" s="227"/>
      <c r="T21" s="227"/>
      <c r="U21" s="227"/>
      <c r="V21" s="227"/>
    </row>
  </sheetData>
  <mergeCells count="24">
    <mergeCell ref="A2:V2"/>
    <mergeCell ref="T3:V3"/>
    <mergeCell ref="A4:B4"/>
    <mergeCell ref="E4:G4"/>
    <mergeCell ref="Q4:V4"/>
    <mergeCell ref="P4:P6"/>
    <mergeCell ref="Q5:Q6"/>
    <mergeCell ref="V5:V6"/>
    <mergeCell ref="R5:U5"/>
    <mergeCell ref="A5:A6"/>
    <mergeCell ref="B5:B6"/>
    <mergeCell ref="C4:C6"/>
    <mergeCell ref="D4:D6"/>
    <mergeCell ref="E5:E6"/>
    <mergeCell ref="F5:F6"/>
    <mergeCell ref="G5:G6"/>
    <mergeCell ref="M4:M6"/>
    <mergeCell ref="N4:N6"/>
    <mergeCell ref="O4:O6"/>
    <mergeCell ref="H4:H6"/>
    <mergeCell ref="I4:I6"/>
    <mergeCell ref="J4:J6"/>
    <mergeCell ref="K4:K6"/>
    <mergeCell ref="L4:L6"/>
  </mergeCells>
  <phoneticPr fontId="67" type="noConversion"/>
  <printOptions horizontalCentered="1"/>
  <pageMargins left="0.55000000000000004" right="0.55000000000000004" top="0.78888888888888897" bottom="0.58888888888888902" header="0.50902777777777797" footer="0.50902777777777797"/>
  <pageSetup paperSize="9" fitToWidth="0" fitToHeight="0" pageOrder="overThenDown" orientation="landscape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R19"/>
  <sheetViews>
    <sheetView topLeftCell="A4" workbookViewId="0">
      <selection activeCell="H6" activeCellId="1" sqref="E6 H6"/>
    </sheetView>
  </sheetViews>
  <sheetFormatPr defaultColWidth="9.140625" defaultRowHeight="12.75"/>
  <cols>
    <col min="1" max="1" width="10.42578125" customWidth="1"/>
    <col min="2" max="2" width="22.140625" customWidth="1"/>
    <col min="3" max="3" width="15.42578125" customWidth="1"/>
    <col min="4" max="4" width="15" customWidth="1"/>
    <col min="5" max="5" width="13.85546875" customWidth="1"/>
    <col min="6" max="6" width="11.85546875" customWidth="1"/>
    <col min="7" max="7" width="12.28515625" customWidth="1"/>
    <col min="8" max="8" width="13" customWidth="1"/>
    <col min="9" max="9" width="10.7109375" customWidth="1"/>
    <col min="10" max="10" width="12.28515625" customWidth="1"/>
    <col min="11" max="12" width="8.5703125" customWidth="1"/>
    <col min="13" max="13" width="7.28515625" customWidth="1"/>
    <col min="14" max="15" width="6.28515625" customWidth="1"/>
    <col min="16" max="17" width="5.42578125" customWidth="1"/>
    <col min="18" max="18" width="15.140625" customWidth="1"/>
  </cols>
  <sheetData>
    <row r="1" spans="1:18">
      <c r="A1" s="229" t="s">
        <v>213</v>
      </c>
    </row>
    <row r="2" spans="1:18" ht="30" customHeight="1">
      <c r="A2" s="345" t="s">
        <v>36</v>
      </c>
      <c r="B2" s="345"/>
      <c r="C2" s="345"/>
      <c r="D2" s="345"/>
      <c r="E2" s="345"/>
      <c r="F2" s="345"/>
      <c r="G2" s="345"/>
      <c r="H2" s="345"/>
      <c r="I2" s="345"/>
      <c r="J2" s="345"/>
      <c r="K2" s="345"/>
      <c r="L2" s="345"/>
      <c r="M2" s="345"/>
      <c r="N2" s="345"/>
      <c r="O2" s="345"/>
      <c r="P2" s="345"/>
      <c r="Q2" s="345"/>
      <c r="R2" s="345"/>
    </row>
    <row r="3" spans="1:18" ht="15" customHeight="1">
      <c r="A3" s="230"/>
      <c r="Q3" s="352" t="s">
        <v>75</v>
      </c>
      <c r="R3" s="363"/>
    </row>
    <row r="4" spans="1:18" ht="21" customHeight="1">
      <c r="A4" s="364" t="s">
        <v>165</v>
      </c>
      <c r="B4" s="364"/>
      <c r="C4" s="364" t="s">
        <v>166</v>
      </c>
      <c r="D4" s="365" t="s">
        <v>214</v>
      </c>
      <c r="E4" s="365"/>
      <c r="F4" s="365"/>
      <c r="G4" s="365"/>
      <c r="H4" s="366"/>
      <c r="I4" s="367" t="s">
        <v>215</v>
      </c>
      <c r="J4" s="365"/>
      <c r="K4" s="365"/>
      <c r="L4" s="365"/>
      <c r="M4" s="365"/>
      <c r="N4" s="368" t="s">
        <v>216</v>
      </c>
      <c r="O4" s="368" t="s">
        <v>217</v>
      </c>
      <c r="P4" s="368" t="s">
        <v>218</v>
      </c>
      <c r="Q4" s="368" t="s">
        <v>219</v>
      </c>
      <c r="R4" s="368" t="s">
        <v>220</v>
      </c>
    </row>
    <row r="5" spans="1:18" ht="36">
      <c r="A5" s="286" t="s">
        <v>179</v>
      </c>
      <c r="B5" s="287" t="s">
        <v>221</v>
      </c>
      <c r="C5" s="364"/>
      <c r="D5" s="288" t="s">
        <v>181</v>
      </c>
      <c r="E5" s="283" t="s">
        <v>222</v>
      </c>
      <c r="F5" s="283" t="s">
        <v>223</v>
      </c>
      <c r="G5" s="283" t="s">
        <v>224</v>
      </c>
      <c r="H5" s="283" t="s">
        <v>225</v>
      </c>
      <c r="I5" s="283" t="s">
        <v>181</v>
      </c>
      <c r="J5" s="283" t="s">
        <v>226</v>
      </c>
      <c r="K5" s="283" t="s">
        <v>227</v>
      </c>
      <c r="L5" s="283" t="s">
        <v>228</v>
      </c>
      <c r="M5" s="283" t="s">
        <v>229</v>
      </c>
      <c r="N5" s="369"/>
      <c r="O5" s="369"/>
      <c r="P5" s="369"/>
      <c r="Q5" s="369"/>
      <c r="R5" s="369"/>
    </row>
    <row r="6" spans="1:18" ht="27.95" customHeight="1">
      <c r="A6" s="196"/>
      <c r="B6" s="107" t="s">
        <v>199</v>
      </c>
      <c r="C6" s="235">
        <f>D6+I6</f>
        <v>2595434</v>
      </c>
      <c r="D6" s="234">
        <f>E6+F6+H6</f>
        <v>2145434</v>
      </c>
      <c r="E6" s="235">
        <v>1499068</v>
      </c>
      <c r="F6" s="235">
        <v>73000</v>
      </c>
      <c r="G6" s="234"/>
      <c r="H6" s="235">
        <v>573366</v>
      </c>
      <c r="I6" s="196">
        <v>450000</v>
      </c>
      <c r="J6" s="196">
        <v>450000</v>
      </c>
      <c r="K6" s="196"/>
      <c r="L6" s="196"/>
      <c r="M6" s="196"/>
      <c r="N6" s="196"/>
      <c r="O6" s="196"/>
      <c r="P6" s="196"/>
      <c r="Q6" s="196"/>
      <c r="R6" s="290"/>
    </row>
    <row r="7" spans="1:18" ht="27.95" customHeight="1">
      <c r="A7" s="227"/>
      <c r="B7" s="284" t="s">
        <v>200</v>
      </c>
      <c r="C7" s="235">
        <v>3520065</v>
      </c>
      <c r="D7" s="289">
        <f>G7+H7</f>
        <v>459768</v>
      </c>
      <c r="E7" s="227">
        <v>2956297</v>
      </c>
      <c r="F7" s="227">
        <v>104000</v>
      </c>
      <c r="G7" s="235"/>
      <c r="H7" s="235">
        <v>459768</v>
      </c>
      <c r="I7" s="227"/>
      <c r="J7" s="227"/>
      <c r="K7" s="227"/>
      <c r="L7" s="227"/>
      <c r="M7" s="227"/>
      <c r="N7" s="227"/>
      <c r="O7" s="227"/>
      <c r="P7" s="227"/>
      <c r="Q7" s="227"/>
      <c r="R7" s="246"/>
    </row>
    <row r="8" spans="1:18" ht="27.95" customHeight="1">
      <c r="A8" s="227"/>
      <c r="B8" s="107" t="s">
        <v>201</v>
      </c>
      <c r="C8" s="235">
        <v>5309055</v>
      </c>
      <c r="D8" s="235">
        <v>5309055</v>
      </c>
      <c r="E8" s="227">
        <v>4836407</v>
      </c>
      <c r="F8" s="227">
        <v>181000</v>
      </c>
      <c r="G8" s="289"/>
      <c r="H8" s="235">
        <v>291648</v>
      </c>
      <c r="I8" s="227"/>
      <c r="J8" s="227"/>
      <c r="K8" s="227"/>
      <c r="L8" s="227"/>
      <c r="M8" s="227"/>
      <c r="N8" s="227"/>
      <c r="O8" s="227"/>
      <c r="P8" s="227"/>
      <c r="Q8" s="227"/>
      <c r="R8" s="246"/>
    </row>
    <row r="9" spans="1:18" ht="27.95" customHeight="1">
      <c r="A9" s="227"/>
      <c r="B9" s="111" t="s">
        <v>202</v>
      </c>
      <c r="C9" s="236">
        <v>1483674</v>
      </c>
      <c r="D9" s="236">
        <v>1483674</v>
      </c>
      <c r="E9" s="227">
        <v>1364674</v>
      </c>
      <c r="F9" s="227">
        <v>119000</v>
      </c>
      <c r="G9" s="289"/>
      <c r="H9" s="242"/>
      <c r="I9" s="227"/>
      <c r="J9" s="227"/>
      <c r="K9" s="227"/>
      <c r="L9" s="227"/>
      <c r="M9" s="227"/>
      <c r="N9" s="227"/>
      <c r="O9" s="227"/>
      <c r="P9" s="227"/>
      <c r="Q9" s="227"/>
      <c r="R9" s="246"/>
    </row>
    <row r="10" spans="1:18" ht="27.95" customHeight="1">
      <c r="A10" s="227"/>
      <c r="B10" s="285" t="s">
        <v>203</v>
      </c>
      <c r="C10" s="235">
        <v>2087514</v>
      </c>
      <c r="D10" s="235">
        <v>2087514</v>
      </c>
      <c r="E10" s="227">
        <v>1654054</v>
      </c>
      <c r="F10" s="227">
        <v>225000</v>
      </c>
      <c r="G10" s="289"/>
      <c r="H10" s="235">
        <v>208460</v>
      </c>
      <c r="I10" s="227"/>
      <c r="J10" s="227"/>
      <c r="K10" s="227"/>
      <c r="L10" s="227"/>
      <c r="M10" s="227"/>
      <c r="N10" s="227"/>
      <c r="O10" s="227"/>
      <c r="P10" s="227"/>
      <c r="Q10" s="227"/>
      <c r="R10" s="246"/>
    </row>
    <row r="11" spans="1:18" ht="27.95" customHeight="1">
      <c r="A11" s="227"/>
      <c r="B11" s="285" t="s">
        <v>204</v>
      </c>
      <c r="C11" s="235">
        <v>3694494</v>
      </c>
      <c r="D11" s="235">
        <v>3694494</v>
      </c>
      <c r="E11" s="227">
        <v>3506284</v>
      </c>
      <c r="F11" s="227">
        <v>116000</v>
      </c>
      <c r="G11" s="289"/>
      <c r="H11" s="235">
        <v>72210</v>
      </c>
      <c r="I11" s="227"/>
      <c r="J11" s="227"/>
      <c r="K11" s="227"/>
      <c r="L11" s="227"/>
      <c r="M11" s="227"/>
      <c r="N11" s="227"/>
      <c r="O11" s="227"/>
      <c r="P11" s="227"/>
      <c r="Q11" s="227"/>
      <c r="R11" s="246"/>
    </row>
    <row r="12" spans="1:18" ht="27.95" customHeight="1">
      <c r="A12" s="227"/>
      <c r="B12" s="107" t="s">
        <v>205</v>
      </c>
      <c r="C12" s="235">
        <v>1177317</v>
      </c>
      <c r="D12" s="235">
        <v>1177317</v>
      </c>
      <c r="E12" s="227">
        <v>1062267</v>
      </c>
      <c r="F12" s="227">
        <v>63000</v>
      </c>
      <c r="G12" s="289"/>
      <c r="H12" s="235">
        <v>52050</v>
      </c>
      <c r="I12" s="227"/>
      <c r="J12" s="227"/>
      <c r="K12" s="227"/>
      <c r="L12" s="227"/>
      <c r="M12" s="227"/>
      <c r="N12" s="227"/>
      <c r="O12" s="227"/>
      <c r="P12" s="227"/>
      <c r="Q12" s="227"/>
      <c r="R12" s="246"/>
    </row>
    <row r="13" spans="1:18" ht="27.95" customHeight="1">
      <c r="A13" s="227"/>
      <c r="B13" s="111" t="s">
        <v>206</v>
      </c>
      <c r="C13" s="242">
        <v>2074223</v>
      </c>
      <c r="D13" s="242">
        <v>2074223</v>
      </c>
      <c r="E13" s="227">
        <v>2036223</v>
      </c>
      <c r="F13" s="227">
        <v>38000</v>
      </c>
      <c r="G13" s="242"/>
      <c r="H13" s="227"/>
      <c r="I13" s="227"/>
      <c r="J13" s="227"/>
      <c r="K13" s="227"/>
      <c r="L13" s="227"/>
      <c r="M13" s="227"/>
      <c r="N13" s="227"/>
      <c r="O13" s="227"/>
      <c r="P13" s="227"/>
      <c r="Q13" s="227"/>
      <c r="R13" s="246"/>
    </row>
    <row r="14" spans="1:18" ht="27.95" customHeight="1">
      <c r="A14" s="227"/>
      <c r="B14" s="111" t="s">
        <v>207</v>
      </c>
      <c r="C14" s="235">
        <v>238870</v>
      </c>
      <c r="D14" s="235">
        <v>238870</v>
      </c>
      <c r="E14" s="227">
        <v>218870</v>
      </c>
      <c r="F14" s="227">
        <v>20000</v>
      </c>
      <c r="G14" s="289"/>
      <c r="H14" s="227"/>
      <c r="I14" s="227"/>
      <c r="J14" s="227"/>
      <c r="K14" s="227"/>
      <c r="L14" s="227"/>
      <c r="M14" s="227"/>
      <c r="N14" s="227"/>
      <c r="O14" s="227"/>
      <c r="P14" s="227"/>
      <c r="Q14" s="227"/>
      <c r="R14" s="246"/>
    </row>
    <row r="15" spans="1:18" ht="27.95" customHeight="1">
      <c r="A15" s="227"/>
      <c r="B15" s="111" t="s">
        <v>208</v>
      </c>
      <c r="C15" s="242">
        <v>301948</v>
      </c>
      <c r="D15" s="242">
        <v>301948</v>
      </c>
      <c r="E15" s="227">
        <v>281948</v>
      </c>
      <c r="F15" s="227">
        <v>20000</v>
      </c>
      <c r="G15" s="289"/>
      <c r="H15" s="227"/>
      <c r="I15" s="227"/>
      <c r="J15" s="227"/>
      <c r="K15" s="227"/>
      <c r="L15" s="227"/>
      <c r="M15" s="227"/>
      <c r="N15" s="227"/>
      <c r="O15" s="227"/>
      <c r="P15" s="227"/>
      <c r="Q15" s="227"/>
      <c r="R15" s="227"/>
    </row>
    <row r="16" spans="1:18" ht="27.95" customHeight="1">
      <c r="A16" s="227"/>
      <c r="B16" s="111" t="s">
        <v>209</v>
      </c>
      <c r="C16" s="235">
        <v>381770</v>
      </c>
      <c r="D16" s="235">
        <v>381770</v>
      </c>
      <c r="E16" s="227">
        <v>361770</v>
      </c>
      <c r="F16" s="227">
        <v>20000</v>
      </c>
      <c r="G16" s="289"/>
      <c r="H16" s="227"/>
      <c r="I16" s="227"/>
      <c r="J16" s="227"/>
      <c r="K16" s="227"/>
      <c r="L16" s="227"/>
      <c r="M16" s="227"/>
      <c r="N16" s="227"/>
      <c r="O16" s="227"/>
      <c r="P16" s="227"/>
      <c r="Q16" s="227"/>
      <c r="R16" s="246"/>
    </row>
    <row r="17" spans="1:18" ht="27.95" customHeight="1">
      <c r="A17" s="227"/>
      <c r="B17" s="111" t="s">
        <v>210</v>
      </c>
      <c r="C17" s="235">
        <v>326936</v>
      </c>
      <c r="D17" s="235">
        <v>326936</v>
      </c>
      <c r="E17" s="227">
        <v>306936</v>
      </c>
      <c r="F17" s="227">
        <v>20000</v>
      </c>
      <c r="G17" s="289"/>
      <c r="H17" s="227"/>
      <c r="I17" s="227"/>
      <c r="J17" s="227"/>
      <c r="K17" s="227"/>
      <c r="L17" s="227"/>
      <c r="M17" s="227"/>
      <c r="N17" s="227"/>
      <c r="O17" s="227"/>
      <c r="P17" s="227"/>
      <c r="Q17" s="227"/>
      <c r="R17" s="246"/>
    </row>
    <row r="18" spans="1:18" ht="30.75" customHeight="1">
      <c r="A18" s="227"/>
      <c r="B18" s="111" t="s">
        <v>230</v>
      </c>
      <c r="C18" s="235">
        <v>504287</v>
      </c>
      <c r="D18" s="235">
        <v>504287</v>
      </c>
      <c r="E18" s="227">
        <v>484287</v>
      </c>
      <c r="F18" s="227">
        <v>20000</v>
      </c>
      <c r="G18" s="289"/>
      <c r="H18" s="227"/>
      <c r="I18" s="227"/>
      <c r="J18" s="227"/>
      <c r="K18" s="227"/>
      <c r="L18" s="227"/>
      <c r="M18" s="227"/>
      <c r="N18" s="227"/>
      <c r="O18" s="227"/>
      <c r="P18" s="227"/>
      <c r="Q18" s="227"/>
      <c r="R18" s="246"/>
    </row>
    <row r="19" spans="1:18" ht="21.75" customHeight="1">
      <c r="A19" s="227"/>
      <c r="B19" s="248" t="s">
        <v>231</v>
      </c>
      <c r="C19" s="246">
        <f t="shared" ref="C19:J19" si="0">SUM(C6:C18)</f>
        <v>23695587</v>
      </c>
      <c r="D19" s="246">
        <f t="shared" si="0"/>
        <v>20185290</v>
      </c>
      <c r="E19" s="246">
        <f>SUM(E6:E18)</f>
        <v>20569085</v>
      </c>
      <c r="F19" s="246">
        <f t="shared" si="0"/>
        <v>1019000</v>
      </c>
      <c r="G19" s="246">
        <f t="shared" si="0"/>
        <v>0</v>
      </c>
      <c r="H19" s="246">
        <f t="shared" si="0"/>
        <v>1657502</v>
      </c>
      <c r="I19" s="246">
        <f t="shared" si="0"/>
        <v>450000</v>
      </c>
      <c r="J19" s="246">
        <f t="shared" si="0"/>
        <v>450000</v>
      </c>
      <c r="K19" s="227"/>
      <c r="L19" s="227"/>
      <c r="M19" s="227"/>
      <c r="N19" s="227"/>
      <c r="O19" s="227"/>
      <c r="P19" s="227"/>
      <c r="Q19" s="227"/>
      <c r="R19" s="246"/>
    </row>
  </sheetData>
  <mergeCells count="11">
    <mergeCell ref="A2:R2"/>
    <mergeCell ref="Q3:R3"/>
    <mergeCell ref="A4:B4"/>
    <mergeCell ref="D4:H4"/>
    <mergeCell ref="I4:M4"/>
    <mergeCell ref="C4:C5"/>
    <mergeCell ref="N4:N5"/>
    <mergeCell ref="O4:O5"/>
    <mergeCell ref="P4:P5"/>
    <mergeCell ref="Q4:Q5"/>
    <mergeCell ref="R4:R5"/>
  </mergeCells>
  <phoneticPr fontId="67" type="noConversion"/>
  <printOptions horizontalCentered="1"/>
  <pageMargins left="0.30902777777777801" right="0.36875000000000002" top="0.78888888888888897" bottom="0.58888888888888902" header="0.50902777777777797" footer="0.50902777777777797"/>
  <pageSetup paperSize="9" fitToWidth="0" fitToHeight="0" pageOrder="overThenDown" orientation="landscape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O20"/>
  <sheetViews>
    <sheetView topLeftCell="A7" workbookViewId="0">
      <selection activeCell="E20" sqref="E20"/>
    </sheetView>
  </sheetViews>
  <sheetFormatPr defaultColWidth="9.140625" defaultRowHeight="12.75"/>
  <cols>
    <col min="1" max="1" width="10.7109375" customWidth="1"/>
    <col min="2" max="2" width="23" customWidth="1"/>
    <col min="3" max="3" width="28.5703125" style="264" customWidth="1"/>
    <col min="4" max="4" width="18.85546875" style="264" customWidth="1"/>
    <col min="5" max="5" width="13.85546875" style="264" customWidth="1"/>
    <col min="6" max="6" width="12.140625" style="264" customWidth="1"/>
    <col min="7" max="7" width="13.85546875" style="264" customWidth="1"/>
    <col min="8" max="8" width="7.140625" customWidth="1"/>
    <col min="9" max="9" width="10" customWidth="1"/>
    <col min="10" max="10" width="11.85546875" customWidth="1"/>
    <col min="11" max="11" width="7.85546875" customWidth="1"/>
    <col min="12" max="12" width="8.42578125" customWidth="1"/>
    <col min="13" max="14" width="5.42578125" customWidth="1"/>
    <col min="15" max="15" width="8.7109375" customWidth="1"/>
  </cols>
  <sheetData>
    <row r="1" spans="1:15">
      <c r="A1" s="229" t="s">
        <v>232</v>
      </c>
    </row>
    <row r="2" spans="1:15" ht="30" customHeight="1">
      <c r="A2" s="345" t="s">
        <v>38</v>
      </c>
      <c r="B2" s="345"/>
      <c r="C2" s="345"/>
      <c r="D2" s="345"/>
      <c r="E2" s="345"/>
      <c r="F2" s="345"/>
      <c r="G2" s="345"/>
      <c r="H2" s="345"/>
      <c r="I2" s="345"/>
      <c r="J2" s="345"/>
      <c r="K2" s="345"/>
      <c r="L2" s="345"/>
      <c r="M2" s="345"/>
      <c r="N2" s="345"/>
      <c r="O2" s="345"/>
    </row>
    <row r="3" spans="1:15" ht="15" customHeight="1">
      <c r="A3" s="230"/>
      <c r="N3" s="352" t="s">
        <v>75</v>
      </c>
      <c r="O3" s="363"/>
    </row>
    <row r="4" spans="1:15" ht="21" customHeight="1">
      <c r="A4" s="367" t="s">
        <v>165</v>
      </c>
      <c r="B4" s="366"/>
      <c r="C4" s="368" t="s">
        <v>166</v>
      </c>
      <c r="D4" s="367" t="s">
        <v>214</v>
      </c>
      <c r="E4" s="365"/>
      <c r="F4" s="365"/>
      <c r="G4" s="366"/>
      <c r="H4" s="367" t="s">
        <v>215</v>
      </c>
      <c r="I4" s="365"/>
      <c r="J4" s="366"/>
      <c r="K4" s="368" t="s">
        <v>216</v>
      </c>
      <c r="L4" s="368" t="s">
        <v>217</v>
      </c>
      <c r="M4" s="368" t="s">
        <v>218</v>
      </c>
      <c r="N4" s="368" t="s">
        <v>219</v>
      </c>
      <c r="O4" s="368" t="s">
        <v>220</v>
      </c>
    </row>
    <row r="5" spans="1:15" ht="36" customHeight="1">
      <c r="A5" s="231" t="s">
        <v>233</v>
      </c>
      <c r="B5" s="231" t="s">
        <v>221</v>
      </c>
      <c r="C5" s="369"/>
      <c r="D5" s="283" t="s">
        <v>181</v>
      </c>
      <c r="E5" s="283" t="s">
        <v>234</v>
      </c>
      <c r="F5" s="283" t="s">
        <v>235</v>
      </c>
      <c r="G5" s="283" t="s">
        <v>225</v>
      </c>
      <c r="H5" s="283" t="s">
        <v>181</v>
      </c>
      <c r="I5" s="283" t="s">
        <v>236</v>
      </c>
      <c r="J5" s="283" t="s">
        <v>237</v>
      </c>
      <c r="K5" s="369"/>
      <c r="L5" s="369"/>
      <c r="M5" s="369"/>
      <c r="N5" s="369"/>
      <c r="O5" s="369"/>
    </row>
    <row r="6" spans="1:15" ht="27.95" customHeight="1">
      <c r="A6" s="196" t="s">
        <v>181</v>
      </c>
      <c r="B6" s="219"/>
      <c r="C6" s="235"/>
      <c r="D6" s="235"/>
      <c r="E6" s="235"/>
      <c r="F6" s="235"/>
      <c r="G6" s="235"/>
      <c r="H6" s="196"/>
      <c r="I6" s="196"/>
      <c r="J6" s="196"/>
      <c r="K6" s="196"/>
      <c r="L6" s="196"/>
      <c r="M6" s="196"/>
      <c r="N6" s="196"/>
      <c r="O6" s="196"/>
    </row>
    <row r="7" spans="1:15" ht="27.95" customHeight="1">
      <c r="A7" s="196"/>
      <c r="B7" s="107" t="s">
        <v>199</v>
      </c>
      <c r="C7" s="235">
        <f>D7+H7</f>
        <v>2595434</v>
      </c>
      <c r="D7" s="235">
        <f>E7+F7+G7</f>
        <v>2145434</v>
      </c>
      <c r="E7" s="235">
        <v>1499068</v>
      </c>
      <c r="F7" s="235">
        <v>73000</v>
      </c>
      <c r="G7" s="235">
        <v>573366</v>
      </c>
      <c r="H7" s="196">
        <v>450000</v>
      </c>
      <c r="I7" s="196"/>
      <c r="J7" s="196">
        <v>450000</v>
      </c>
      <c r="K7" s="196"/>
      <c r="L7" s="196"/>
      <c r="M7" s="196"/>
      <c r="N7" s="196"/>
      <c r="O7" s="196"/>
    </row>
    <row r="8" spans="1:15" ht="27.95" customHeight="1">
      <c r="A8" s="227"/>
      <c r="B8" s="284" t="s">
        <v>200</v>
      </c>
      <c r="C8" s="235">
        <v>3520065</v>
      </c>
      <c r="D8" s="235">
        <v>3520065</v>
      </c>
      <c r="E8" s="235">
        <v>2956297</v>
      </c>
      <c r="F8" s="235">
        <v>104000</v>
      </c>
      <c r="G8" s="235">
        <v>459768</v>
      </c>
      <c r="H8" s="227"/>
      <c r="I8" s="227"/>
      <c r="J8" s="227"/>
      <c r="K8" s="227"/>
      <c r="L8" s="227"/>
      <c r="M8" s="227"/>
      <c r="N8" s="227"/>
      <c r="O8" s="227"/>
    </row>
    <row r="9" spans="1:15" ht="27.95" customHeight="1">
      <c r="A9" s="227"/>
      <c r="B9" s="107" t="s">
        <v>201</v>
      </c>
      <c r="C9" s="235">
        <v>5309055</v>
      </c>
      <c r="D9" s="235">
        <f>E9+F9+G9</f>
        <v>5309055</v>
      </c>
      <c r="E9" s="235">
        <v>4836407</v>
      </c>
      <c r="F9" s="235">
        <v>181000</v>
      </c>
      <c r="G9" s="235">
        <v>291648</v>
      </c>
      <c r="H9" s="227"/>
      <c r="I9" s="227"/>
      <c r="J9" s="227"/>
      <c r="K9" s="227"/>
      <c r="L9" s="227"/>
      <c r="M9" s="227"/>
      <c r="N9" s="227"/>
      <c r="O9" s="227"/>
    </row>
    <row r="10" spans="1:15" ht="27.95" customHeight="1">
      <c r="A10" s="227"/>
      <c r="B10" s="111" t="s">
        <v>202</v>
      </c>
      <c r="C10" s="236">
        <v>1483674</v>
      </c>
      <c r="D10" s="236">
        <f>E10+F10+G10</f>
        <v>1483674</v>
      </c>
      <c r="E10" s="236">
        <v>1364674</v>
      </c>
      <c r="F10" s="236">
        <v>119000</v>
      </c>
      <c r="G10" s="242"/>
      <c r="H10" s="227"/>
      <c r="I10" s="227"/>
      <c r="J10" s="227"/>
      <c r="K10" s="227"/>
      <c r="L10" s="227"/>
      <c r="M10" s="227"/>
      <c r="N10" s="227"/>
      <c r="O10" s="227"/>
    </row>
    <row r="11" spans="1:15" ht="27.95" customHeight="1">
      <c r="A11" s="227"/>
      <c r="B11" s="285" t="s">
        <v>203</v>
      </c>
      <c r="C11" s="235">
        <v>2087514</v>
      </c>
      <c r="D11" s="235">
        <v>2087514</v>
      </c>
      <c r="E11" s="235">
        <v>1654054</v>
      </c>
      <c r="F11" s="235">
        <v>225000</v>
      </c>
      <c r="G11" s="235">
        <v>208460</v>
      </c>
      <c r="H11" s="227"/>
      <c r="I11" s="227"/>
      <c r="J11" s="227"/>
      <c r="K11" s="227"/>
      <c r="L11" s="227"/>
      <c r="M11" s="227"/>
      <c r="N11" s="227"/>
      <c r="O11" s="227"/>
    </row>
    <row r="12" spans="1:15" ht="27.95" customHeight="1">
      <c r="A12" s="227"/>
      <c r="B12" s="285" t="s">
        <v>204</v>
      </c>
      <c r="C12" s="235">
        <v>3694494</v>
      </c>
      <c r="D12" s="235">
        <v>3694494</v>
      </c>
      <c r="E12" s="235">
        <v>3506284</v>
      </c>
      <c r="F12" s="235">
        <v>116000</v>
      </c>
      <c r="G12" s="235">
        <v>72210</v>
      </c>
      <c r="H12" s="227"/>
      <c r="I12" s="227"/>
      <c r="J12" s="227"/>
      <c r="K12" s="227"/>
      <c r="L12" s="227"/>
      <c r="M12" s="227"/>
      <c r="N12" s="227"/>
      <c r="O12" s="227"/>
    </row>
    <row r="13" spans="1:15" ht="27.95" customHeight="1">
      <c r="A13" s="227"/>
      <c r="B13" s="107" t="s">
        <v>205</v>
      </c>
      <c r="C13" s="235">
        <v>1177317</v>
      </c>
      <c r="D13" s="235">
        <f>E13+F13+G13</f>
        <v>1177317</v>
      </c>
      <c r="E13" s="235">
        <v>1062267</v>
      </c>
      <c r="F13" s="235">
        <v>63000</v>
      </c>
      <c r="G13" s="235">
        <v>52050</v>
      </c>
      <c r="H13" s="234"/>
      <c r="I13" s="227"/>
      <c r="J13" s="227"/>
      <c r="K13" s="227"/>
      <c r="L13" s="227"/>
      <c r="M13" s="227"/>
      <c r="N13" s="227"/>
      <c r="O13" s="227"/>
    </row>
    <row r="14" spans="1:15" ht="27.95" customHeight="1">
      <c r="A14" s="227"/>
      <c r="B14" s="111" t="s">
        <v>206</v>
      </c>
      <c r="C14" s="235">
        <v>2074223</v>
      </c>
      <c r="D14" s="235">
        <v>2074223</v>
      </c>
      <c r="E14" s="235">
        <v>2036223</v>
      </c>
      <c r="F14" s="235">
        <v>38000</v>
      </c>
      <c r="G14" s="235"/>
      <c r="H14" s="234"/>
      <c r="I14" s="227"/>
      <c r="J14" s="227"/>
      <c r="K14" s="227"/>
      <c r="L14" s="227"/>
      <c r="M14" s="227"/>
      <c r="N14" s="227"/>
      <c r="O14" s="227"/>
    </row>
    <row r="15" spans="1:15" ht="27.95" customHeight="1">
      <c r="A15" s="227"/>
      <c r="B15" s="111" t="s">
        <v>207</v>
      </c>
      <c r="C15" s="235">
        <v>238870</v>
      </c>
      <c r="D15" s="235">
        <f>E15+F15+G15</f>
        <v>238870</v>
      </c>
      <c r="E15" s="235">
        <v>218870</v>
      </c>
      <c r="F15" s="235">
        <v>20000</v>
      </c>
      <c r="G15" s="242"/>
      <c r="H15" s="227"/>
      <c r="I15" s="227"/>
      <c r="J15" s="227"/>
      <c r="K15" s="227"/>
      <c r="L15" s="227"/>
      <c r="M15" s="227"/>
      <c r="N15" s="227"/>
      <c r="O15" s="227"/>
    </row>
    <row r="16" spans="1:15" ht="27.95" customHeight="1">
      <c r="A16" s="227"/>
      <c r="B16" s="111" t="s">
        <v>208</v>
      </c>
      <c r="C16" s="242">
        <v>301948</v>
      </c>
      <c r="D16" s="242">
        <v>301948</v>
      </c>
      <c r="E16" s="235">
        <v>281948</v>
      </c>
      <c r="F16" s="235">
        <v>20000</v>
      </c>
      <c r="G16" s="242"/>
      <c r="H16" s="227"/>
      <c r="I16" s="227"/>
      <c r="J16" s="227"/>
      <c r="K16" s="227"/>
      <c r="L16" s="227"/>
      <c r="M16" s="227"/>
      <c r="N16" s="227"/>
      <c r="O16" s="227"/>
    </row>
    <row r="17" spans="1:15" ht="27.95" customHeight="1">
      <c r="A17" s="227"/>
      <c r="B17" s="111" t="s">
        <v>209</v>
      </c>
      <c r="C17" s="235">
        <v>381770</v>
      </c>
      <c r="D17" s="235">
        <f>E17+F17+G17</f>
        <v>381770</v>
      </c>
      <c r="E17" s="235">
        <v>361770</v>
      </c>
      <c r="F17" s="235">
        <v>20000</v>
      </c>
      <c r="G17" s="242"/>
      <c r="H17" s="227"/>
      <c r="I17" s="227"/>
      <c r="J17" s="227"/>
      <c r="K17" s="227"/>
      <c r="L17" s="227"/>
      <c r="M17" s="227"/>
      <c r="N17" s="227"/>
      <c r="O17" s="227"/>
    </row>
    <row r="18" spans="1:15" ht="27.95" customHeight="1">
      <c r="A18" s="227"/>
      <c r="B18" s="111" t="s">
        <v>210</v>
      </c>
      <c r="C18" s="235">
        <v>326936</v>
      </c>
      <c r="D18" s="235">
        <f>E18+F18+G18</f>
        <v>326936</v>
      </c>
      <c r="E18" s="235">
        <v>306936</v>
      </c>
      <c r="F18" s="235">
        <v>20000</v>
      </c>
      <c r="G18" s="242"/>
      <c r="H18" s="227"/>
      <c r="I18" s="227"/>
      <c r="J18" s="227"/>
      <c r="K18" s="227"/>
      <c r="L18" s="227"/>
      <c r="M18" s="227"/>
      <c r="N18" s="227"/>
      <c r="O18" s="227"/>
    </row>
    <row r="19" spans="1:15" ht="29.25" customHeight="1">
      <c r="A19" s="227"/>
      <c r="B19" s="111" t="s">
        <v>230</v>
      </c>
      <c r="C19" s="235">
        <v>504287</v>
      </c>
      <c r="D19" s="235">
        <f>E19+F19+G19</f>
        <v>504287</v>
      </c>
      <c r="E19" s="235">
        <v>484287</v>
      </c>
      <c r="F19" s="235">
        <v>20000</v>
      </c>
      <c r="G19" s="235"/>
      <c r="H19" s="227"/>
      <c r="I19" s="227"/>
      <c r="J19" s="227"/>
      <c r="K19" s="227"/>
      <c r="L19" s="227"/>
      <c r="M19" s="227"/>
      <c r="N19" s="227"/>
      <c r="O19" s="227"/>
    </row>
    <row r="20" spans="1:15" ht="24.75" customHeight="1">
      <c r="A20" s="227" t="s">
        <v>238</v>
      </c>
      <c r="B20" s="227"/>
      <c r="C20" s="262">
        <f>SUM(C7:C19)</f>
        <v>23695587</v>
      </c>
      <c r="D20" s="262">
        <f>SUM(D7:D19)</f>
        <v>23245587</v>
      </c>
      <c r="E20" s="262">
        <f>SUM(E7:E19)</f>
        <v>20569085</v>
      </c>
      <c r="F20" s="262">
        <f>SUM(F7:F19)</f>
        <v>1019000</v>
      </c>
      <c r="G20" s="262">
        <f>SUM(G7:G19)</f>
        <v>1657502</v>
      </c>
      <c r="H20" s="227"/>
      <c r="I20" s="227"/>
      <c r="J20" s="227"/>
      <c r="K20" s="227"/>
      <c r="L20" s="227"/>
      <c r="M20" s="227"/>
      <c r="N20" s="227"/>
      <c r="O20" s="227"/>
    </row>
  </sheetData>
  <mergeCells count="11">
    <mergeCell ref="A2:O2"/>
    <mergeCell ref="N3:O3"/>
    <mergeCell ref="A4:B4"/>
    <mergeCell ref="D4:G4"/>
    <mergeCell ref="H4:J4"/>
    <mergeCell ref="C4:C5"/>
    <mergeCell ref="K4:K5"/>
    <mergeCell ref="L4:L5"/>
    <mergeCell ref="M4:M5"/>
    <mergeCell ref="N4:N5"/>
    <mergeCell ref="O4:O5"/>
  </mergeCells>
  <phoneticPr fontId="67" type="noConversion"/>
  <printOptions horizontalCentered="1"/>
  <pageMargins left="0.40902777777777799" right="0.55000000000000004" top="0.78888888888888897" bottom="0.58888888888888902" header="0.50902777777777797" footer="0.50902777777777797"/>
  <pageSetup paperSize="9" fitToWidth="0" fitToHeight="0" pageOrder="overThenDown" orientation="landscape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EL33"/>
  <sheetViews>
    <sheetView workbookViewId="0">
      <selection activeCell="J42" sqref="J42"/>
    </sheetView>
  </sheetViews>
  <sheetFormatPr defaultColWidth="9.140625" defaultRowHeight="12.75"/>
  <cols>
    <col min="2" max="2" width="15" customWidth="1"/>
    <col min="3" max="3" width="15.85546875" customWidth="1"/>
    <col min="4" max="4" width="17.7109375" style="324" customWidth="1"/>
    <col min="5" max="5" width="18" style="264" customWidth="1"/>
    <col min="7" max="7" width="7.5703125" customWidth="1"/>
    <col min="8" max="8" width="7" customWidth="1"/>
    <col min="9" max="10" width="4.42578125" customWidth="1"/>
    <col min="11" max="11" width="6.5703125" customWidth="1"/>
    <col min="12" max="12" width="6.7109375" customWidth="1"/>
    <col min="13" max="13" width="5.42578125" customWidth="1"/>
  </cols>
  <sheetData>
    <row r="1" spans="1:142">
      <c r="A1" s="229" t="s">
        <v>239</v>
      </c>
      <c r="B1" s="229"/>
    </row>
    <row r="2" spans="1:142" ht="20.25" customHeight="1">
      <c r="A2" s="370" t="s">
        <v>40</v>
      </c>
      <c r="B2" s="370"/>
      <c r="C2" s="370"/>
      <c r="D2" s="370"/>
      <c r="E2" s="370"/>
      <c r="F2" s="370"/>
      <c r="G2" s="370"/>
      <c r="H2" s="370"/>
      <c r="I2" s="370"/>
      <c r="J2" s="370"/>
      <c r="K2" s="370"/>
      <c r="L2" s="370"/>
      <c r="M2" s="370"/>
      <c r="N2" s="370"/>
      <c r="O2" s="370"/>
      <c r="P2" s="370"/>
      <c r="Q2" s="370"/>
    </row>
    <row r="3" spans="1:142" ht="22.5">
      <c r="A3" s="280"/>
      <c r="B3" s="280"/>
      <c r="C3" s="280"/>
      <c r="D3" s="325"/>
      <c r="E3" s="323"/>
      <c r="F3" s="281"/>
      <c r="G3" s="281"/>
      <c r="K3" s="281"/>
      <c r="L3" s="280"/>
      <c r="M3" s="281"/>
      <c r="N3" s="281"/>
      <c r="O3" s="281"/>
      <c r="P3" s="371" t="s">
        <v>75</v>
      </c>
      <c r="Q3" s="371"/>
    </row>
    <row r="4" spans="1:142" ht="12.75" customHeight="1">
      <c r="A4" s="372" t="s">
        <v>165</v>
      </c>
      <c r="B4" s="373"/>
      <c r="C4" s="377" t="s">
        <v>240</v>
      </c>
      <c r="D4" s="379" t="s">
        <v>166</v>
      </c>
      <c r="E4" s="377" t="s">
        <v>241</v>
      </c>
      <c r="F4" s="374" t="s">
        <v>168</v>
      </c>
      <c r="G4" s="375"/>
      <c r="H4" s="377" t="s">
        <v>169</v>
      </c>
      <c r="I4" s="377" t="s">
        <v>170</v>
      </c>
      <c r="J4" s="377" t="s">
        <v>171</v>
      </c>
      <c r="K4" s="377" t="s">
        <v>172</v>
      </c>
      <c r="L4" s="377" t="s">
        <v>173</v>
      </c>
      <c r="M4" s="377" t="s">
        <v>174</v>
      </c>
      <c r="N4" s="372" t="s">
        <v>242</v>
      </c>
      <c r="O4" s="376" t="s">
        <v>243</v>
      </c>
      <c r="P4" s="376"/>
      <c r="Q4" s="376" t="s">
        <v>244</v>
      </c>
    </row>
    <row r="5" spans="1:142" ht="36" customHeight="1">
      <c r="A5" s="231" t="s">
        <v>233</v>
      </c>
      <c r="B5" s="231" t="s">
        <v>221</v>
      </c>
      <c r="C5" s="378"/>
      <c r="D5" s="380"/>
      <c r="E5" s="378"/>
      <c r="F5" s="194" t="s">
        <v>245</v>
      </c>
      <c r="G5" s="194" t="s">
        <v>246</v>
      </c>
      <c r="H5" s="378"/>
      <c r="I5" s="378"/>
      <c r="J5" s="378"/>
      <c r="K5" s="378"/>
      <c r="L5" s="378"/>
      <c r="M5" s="378"/>
      <c r="N5" s="381"/>
      <c r="O5" s="268" t="s">
        <v>247</v>
      </c>
      <c r="P5" s="268" t="s">
        <v>248</v>
      </c>
      <c r="Q5" s="376"/>
    </row>
    <row r="6" spans="1:142" s="227" customFormat="1" ht="24.95" customHeight="1">
      <c r="A6" s="282"/>
      <c r="B6" s="318" t="s">
        <v>1047</v>
      </c>
      <c r="C6" s="321" t="s">
        <v>1048</v>
      </c>
      <c r="D6" s="326">
        <v>2072434</v>
      </c>
      <c r="E6" s="326">
        <v>2072434</v>
      </c>
      <c r="F6" s="268"/>
      <c r="G6" s="268"/>
      <c r="H6" s="234"/>
      <c r="I6" s="196"/>
      <c r="J6" s="196"/>
      <c r="K6" s="268"/>
      <c r="L6" s="268"/>
      <c r="M6" s="268"/>
      <c r="N6" s="331"/>
      <c r="O6" s="268"/>
      <c r="P6" s="268"/>
      <c r="Q6" s="268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</row>
    <row r="7" spans="1:142" s="227" customFormat="1" ht="24.95" customHeight="1">
      <c r="A7" s="282"/>
      <c r="B7" s="318"/>
      <c r="C7" s="321" t="s">
        <v>1049</v>
      </c>
      <c r="D7" s="327">
        <v>73000</v>
      </c>
      <c r="E7" s="327">
        <v>73000</v>
      </c>
      <c r="F7" s="268"/>
      <c r="G7" s="268"/>
      <c r="H7" s="234"/>
      <c r="I7" s="196"/>
      <c r="J7" s="196"/>
      <c r="K7" s="268"/>
      <c r="L7" s="268"/>
      <c r="M7" s="268"/>
      <c r="N7" s="331"/>
      <c r="O7" s="268"/>
      <c r="P7" s="268"/>
      <c r="Q7" s="268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</row>
    <row r="8" spans="1:142" s="227" customFormat="1" ht="24.95" customHeight="1">
      <c r="A8" s="282"/>
      <c r="B8" s="318"/>
      <c r="C8" s="321" t="s">
        <v>1050</v>
      </c>
      <c r="D8" s="327">
        <v>450000</v>
      </c>
      <c r="E8" s="327">
        <v>450000</v>
      </c>
      <c r="F8" s="268"/>
      <c r="G8" s="268"/>
      <c r="K8" s="268"/>
      <c r="L8" s="268"/>
      <c r="M8" s="268"/>
      <c r="N8" s="331"/>
      <c r="O8" s="268"/>
      <c r="P8" s="268"/>
      <c r="Q8" s="26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</row>
    <row r="9" spans="1:142" s="227" customFormat="1" ht="24.95" customHeight="1">
      <c r="A9" s="282"/>
      <c r="B9" s="319" t="s">
        <v>292</v>
      </c>
      <c r="C9" s="321" t="s">
        <v>1048</v>
      </c>
      <c r="D9" s="326">
        <v>3416065</v>
      </c>
      <c r="E9" s="326">
        <v>3416065</v>
      </c>
      <c r="F9" s="268"/>
      <c r="G9" s="268"/>
      <c r="K9" s="268"/>
      <c r="L9" s="268"/>
      <c r="M9" s="268"/>
      <c r="N9" s="331"/>
      <c r="O9" s="268"/>
      <c r="P9" s="268"/>
      <c r="Q9" s="268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</row>
    <row r="10" spans="1:142" s="227" customFormat="1" ht="24.95" customHeight="1">
      <c r="A10" s="282"/>
      <c r="B10" s="319"/>
      <c r="C10" s="321" t="s">
        <v>1049</v>
      </c>
      <c r="D10" s="327">
        <v>104000</v>
      </c>
      <c r="E10" s="327">
        <v>104000</v>
      </c>
      <c r="F10" s="268"/>
      <c r="G10" s="268"/>
      <c r="K10" s="268"/>
      <c r="L10" s="268"/>
      <c r="M10" s="268"/>
      <c r="N10" s="331"/>
      <c r="O10" s="268"/>
      <c r="P10" s="268"/>
      <c r="Q10" s="268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</row>
    <row r="11" spans="1:142" s="227" customFormat="1" ht="24.95" customHeight="1">
      <c r="A11" s="282"/>
      <c r="B11" s="319" t="s">
        <v>293</v>
      </c>
      <c r="C11" s="321" t="s">
        <v>1048</v>
      </c>
      <c r="D11" s="327">
        <v>5128055</v>
      </c>
      <c r="E11" s="327">
        <v>5128055</v>
      </c>
      <c r="F11" s="268"/>
      <c r="G11" s="268"/>
      <c r="K11" s="268"/>
      <c r="L11" s="268"/>
      <c r="M11" s="268"/>
      <c r="N11" s="331"/>
      <c r="O11" s="268"/>
      <c r="P11" s="268"/>
      <c r="Q11" s="268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</row>
    <row r="12" spans="1:142" s="227" customFormat="1" ht="24.95" customHeight="1">
      <c r="A12" s="282"/>
      <c r="B12" s="319"/>
      <c r="C12" s="321" t="s">
        <v>1049</v>
      </c>
      <c r="D12" s="327">
        <v>181000</v>
      </c>
      <c r="E12" s="327">
        <v>181000</v>
      </c>
      <c r="F12" s="268"/>
      <c r="G12" s="268"/>
      <c r="K12" s="268"/>
      <c r="L12" s="268"/>
      <c r="M12" s="268"/>
      <c r="N12" s="331"/>
      <c r="O12" s="268"/>
      <c r="P12" s="268"/>
      <c r="Q12" s="268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</row>
    <row r="13" spans="1:142" s="227" customFormat="1" ht="24.95" customHeight="1">
      <c r="A13" s="282"/>
      <c r="B13" s="319" t="s">
        <v>202</v>
      </c>
      <c r="C13" s="321" t="s">
        <v>1048</v>
      </c>
      <c r="D13" s="328">
        <v>1364674</v>
      </c>
      <c r="E13" s="328">
        <v>1364674</v>
      </c>
      <c r="F13" s="268"/>
      <c r="G13" s="268"/>
      <c r="K13" s="268"/>
      <c r="L13" s="268"/>
      <c r="M13" s="268"/>
      <c r="N13" s="331"/>
      <c r="O13" s="268"/>
      <c r="P13" s="268"/>
      <c r="Q13" s="268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</row>
    <row r="14" spans="1:142" s="227" customFormat="1" ht="24.95" customHeight="1">
      <c r="A14" s="282"/>
      <c r="B14" s="319"/>
      <c r="C14" s="321" t="s">
        <v>1049</v>
      </c>
      <c r="D14" s="327">
        <v>119000</v>
      </c>
      <c r="E14" s="327">
        <v>119000</v>
      </c>
      <c r="F14" s="268"/>
      <c r="G14" s="268"/>
      <c r="K14" s="268"/>
      <c r="L14" s="268"/>
      <c r="M14" s="268"/>
      <c r="N14" s="331"/>
      <c r="O14" s="268"/>
      <c r="P14" s="268"/>
      <c r="Q14" s="268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</row>
    <row r="15" spans="1:142" s="227" customFormat="1" ht="24.95" customHeight="1">
      <c r="A15" s="282"/>
      <c r="B15" s="319" t="s">
        <v>203</v>
      </c>
      <c r="C15" s="321" t="s">
        <v>1048</v>
      </c>
      <c r="D15" s="326">
        <v>1862514</v>
      </c>
      <c r="E15" s="326">
        <v>1862514</v>
      </c>
      <c r="F15" s="268"/>
      <c r="G15" s="268"/>
      <c r="K15" s="268"/>
      <c r="L15" s="268"/>
      <c r="M15" s="268"/>
      <c r="N15" s="331"/>
      <c r="O15" s="268"/>
      <c r="P15" s="268"/>
      <c r="Q15" s="268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</row>
    <row r="16" spans="1:142" s="227" customFormat="1" ht="24.95" customHeight="1">
      <c r="A16" s="282"/>
      <c r="B16" s="319"/>
      <c r="C16" s="321" t="s">
        <v>1049</v>
      </c>
      <c r="D16" s="327">
        <v>225000</v>
      </c>
      <c r="E16" s="327">
        <v>225000</v>
      </c>
      <c r="F16" s="268"/>
      <c r="G16" s="268"/>
      <c r="K16" s="268"/>
      <c r="L16" s="268"/>
      <c r="M16" s="268"/>
      <c r="N16" s="331"/>
      <c r="O16" s="268"/>
      <c r="P16" s="268"/>
      <c r="Q16" s="268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</row>
    <row r="17" spans="1:142" s="227" customFormat="1" ht="24.95" customHeight="1">
      <c r="A17" s="282"/>
      <c r="B17" s="320" t="s">
        <v>294</v>
      </c>
      <c r="C17" s="321" t="s">
        <v>1048</v>
      </c>
      <c r="D17" s="326">
        <v>3578494</v>
      </c>
      <c r="E17" s="326">
        <v>3578494</v>
      </c>
      <c r="F17" s="268"/>
      <c r="G17" s="268"/>
      <c r="K17" s="268"/>
      <c r="L17" s="268"/>
      <c r="M17" s="268"/>
      <c r="N17" s="331"/>
      <c r="O17" s="268"/>
      <c r="P17" s="268"/>
      <c r="Q17" s="268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</row>
    <row r="18" spans="1:142" s="227" customFormat="1" ht="24.95" customHeight="1">
      <c r="A18" s="282"/>
      <c r="B18" s="320"/>
      <c r="C18" s="321" t="s">
        <v>1049</v>
      </c>
      <c r="D18" s="327">
        <v>116000</v>
      </c>
      <c r="E18" s="327">
        <v>116000</v>
      </c>
      <c r="F18" s="268"/>
      <c r="G18" s="268"/>
      <c r="K18" s="268"/>
      <c r="L18" s="268"/>
      <c r="M18" s="268"/>
      <c r="N18" s="331"/>
      <c r="O18" s="268"/>
      <c r="P18" s="268"/>
      <c r="Q18" s="26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</row>
    <row r="19" spans="1:142" s="227" customFormat="1" ht="24.95" customHeight="1">
      <c r="A19" s="282"/>
      <c r="B19" s="319" t="s">
        <v>295</v>
      </c>
      <c r="C19" s="321" t="s">
        <v>1048</v>
      </c>
      <c r="D19" s="327">
        <v>1114317</v>
      </c>
      <c r="E19" s="327">
        <v>1114317</v>
      </c>
      <c r="F19" s="268"/>
      <c r="G19" s="268"/>
      <c r="K19" s="268"/>
      <c r="L19" s="268"/>
      <c r="M19" s="268"/>
      <c r="N19" s="331"/>
      <c r="O19" s="268"/>
      <c r="P19" s="268"/>
      <c r="Q19" s="268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</row>
    <row r="20" spans="1:142" s="227" customFormat="1" ht="24.95" customHeight="1">
      <c r="A20" s="282"/>
      <c r="B20" s="319"/>
      <c r="C20" s="321" t="s">
        <v>1049</v>
      </c>
      <c r="D20" s="327">
        <v>63000</v>
      </c>
      <c r="E20" s="327">
        <v>63000</v>
      </c>
      <c r="F20" s="268"/>
      <c r="G20" s="268"/>
      <c r="K20" s="268"/>
      <c r="L20" s="268"/>
      <c r="M20" s="268"/>
      <c r="N20" s="331"/>
      <c r="O20" s="268"/>
      <c r="P20" s="268"/>
      <c r="Q20" s="268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</row>
    <row r="21" spans="1:142" s="227" customFormat="1" ht="24.95" customHeight="1">
      <c r="A21" s="282"/>
      <c r="B21" s="319" t="s">
        <v>206</v>
      </c>
      <c r="C21" s="321" t="s">
        <v>1048</v>
      </c>
      <c r="D21" s="326">
        <v>2036223</v>
      </c>
      <c r="E21" s="326">
        <v>2036223</v>
      </c>
      <c r="F21" s="268"/>
      <c r="G21" s="268"/>
      <c r="K21" s="268"/>
      <c r="L21" s="268"/>
      <c r="M21" s="268"/>
      <c r="N21" s="331"/>
      <c r="O21" s="268"/>
      <c r="P21" s="268"/>
      <c r="Q21" s="268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</row>
    <row r="22" spans="1:142" s="227" customFormat="1" ht="24.95" customHeight="1">
      <c r="A22" s="282"/>
      <c r="B22" s="319"/>
      <c r="C22" s="321" t="s">
        <v>1049</v>
      </c>
      <c r="D22" s="327">
        <v>38000</v>
      </c>
      <c r="E22" s="327">
        <v>38000</v>
      </c>
      <c r="F22" s="268"/>
      <c r="G22" s="268"/>
      <c r="K22" s="268"/>
      <c r="L22" s="268"/>
      <c r="M22" s="268"/>
      <c r="N22" s="331"/>
      <c r="O22" s="268"/>
      <c r="P22" s="268"/>
      <c r="Q22" s="268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</row>
    <row r="23" spans="1:142" s="227" customFormat="1" ht="24.95" customHeight="1">
      <c r="A23" s="282"/>
      <c r="B23" s="319" t="s">
        <v>296</v>
      </c>
      <c r="C23" s="321" t="s">
        <v>1048</v>
      </c>
      <c r="D23" s="326">
        <v>218870</v>
      </c>
      <c r="E23" s="326">
        <v>218870</v>
      </c>
      <c r="F23" s="268"/>
      <c r="G23" s="268"/>
      <c r="K23" s="268"/>
      <c r="L23" s="268"/>
      <c r="M23" s="268"/>
      <c r="N23" s="331"/>
      <c r="O23" s="268"/>
      <c r="P23" s="268"/>
      <c r="Q23" s="268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</row>
    <row r="24" spans="1:142" s="227" customFormat="1" ht="24.95" customHeight="1">
      <c r="A24" s="282"/>
      <c r="B24" s="319"/>
      <c r="C24" s="321" t="s">
        <v>1049</v>
      </c>
      <c r="D24" s="327">
        <v>20000</v>
      </c>
      <c r="E24" s="327">
        <v>20000</v>
      </c>
      <c r="F24" s="268"/>
      <c r="G24" s="268"/>
      <c r="K24" s="268"/>
      <c r="L24" s="268"/>
      <c r="M24" s="268"/>
      <c r="N24" s="331"/>
      <c r="O24" s="268"/>
      <c r="P24" s="268"/>
      <c r="Q24" s="268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</row>
    <row r="25" spans="1:142" s="227" customFormat="1" ht="24.95" customHeight="1">
      <c r="B25" s="319" t="s">
        <v>208</v>
      </c>
      <c r="C25" s="321" t="s">
        <v>1048</v>
      </c>
      <c r="D25" s="326">
        <v>281948</v>
      </c>
      <c r="E25" s="326">
        <v>281948</v>
      </c>
      <c r="N25" s="332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</row>
    <row r="26" spans="1:142" s="227" customFormat="1" ht="24.95" customHeight="1">
      <c r="B26" s="319"/>
      <c r="C26" s="321" t="s">
        <v>1049</v>
      </c>
      <c r="D26" s="329">
        <v>20000</v>
      </c>
      <c r="E26" s="329">
        <v>20000</v>
      </c>
      <c r="N26" s="332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</row>
    <row r="27" spans="1:142" s="227" customFormat="1" ht="24.95" customHeight="1">
      <c r="B27" s="319" t="s">
        <v>297</v>
      </c>
      <c r="C27" s="321" t="s">
        <v>1048</v>
      </c>
      <c r="D27" s="326">
        <v>361770</v>
      </c>
      <c r="E27" s="326">
        <v>361770</v>
      </c>
      <c r="N27" s="332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</row>
    <row r="28" spans="1:142" s="227" customFormat="1" ht="24.95" customHeight="1">
      <c r="B28" s="319"/>
      <c r="C28" s="321" t="s">
        <v>1049</v>
      </c>
      <c r="D28" s="329">
        <v>20000</v>
      </c>
      <c r="E28" s="329">
        <v>20000</v>
      </c>
      <c r="N28" s="332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</row>
    <row r="29" spans="1:142" s="227" customFormat="1" ht="24.95" customHeight="1">
      <c r="B29" s="319" t="s">
        <v>298</v>
      </c>
      <c r="C29" s="321" t="s">
        <v>1048</v>
      </c>
      <c r="D29" s="326">
        <v>306936</v>
      </c>
      <c r="E29" s="326">
        <v>306936</v>
      </c>
      <c r="N29" s="332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</row>
    <row r="30" spans="1:142" s="227" customFormat="1" ht="24.95" customHeight="1">
      <c r="B30" s="319"/>
      <c r="C30" s="321" t="s">
        <v>1049</v>
      </c>
      <c r="D30" s="329">
        <v>20000</v>
      </c>
      <c r="E30" s="329">
        <v>20000</v>
      </c>
      <c r="N30" s="332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</row>
    <row r="31" spans="1:142" s="227" customFormat="1" ht="24.95" customHeight="1">
      <c r="B31" s="319" t="s">
        <v>211</v>
      </c>
      <c r="C31" s="321" t="s">
        <v>1048</v>
      </c>
      <c r="D31" s="326">
        <v>484287</v>
      </c>
      <c r="E31" s="326">
        <v>484287</v>
      </c>
      <c r="N31" s="332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</row>
    <row r="32" spans="1:142" s="227" customFormat="1" ht="24.95" customHeight="1">
      <c r="B32" s="319"/>
      <c r="C32" s="321" t="s">
        <v>1049</v>
      </c>
      <c r="D32" s="329">
        <v>20000</v>
      </c>
      <c r="E32" s="329">
        <v>20000</v>
      </c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</row>
    <row r="33" spans="2:142" s="227" customFormat="1" ht="23.25" customHeight="1">
      <c r="B33" s="330" t="s">
        <v>1051</v>
      </c>
      <c r="D33" s="329">
        <f>SUM(D6:D32)</f>
        <v>23695587</v>
      </c>
      <c r="E33" s="322">
        <f>SUM(E6:E32)</f>
        <v>23695587</v>
      </c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</row>
  </sheetData>
  <mergeCells count="16">
    <mergeCell ref="A2:Q2"/>
    <mergeCell ref="P3:Q3"/>
    <mergeCell ref="A4:B4"/>
    <mergeCell ref="F4:G4"/>
    <mergeCell ref="O4:P4"/>
    <mergeCell ref="C4:C5"/>
    <mergeCell ref="D4:D5"/>
    <mergeCell ref="E4:E5"/>
    <mergeCell ref="H4:H5"/>
    <mergeCell ref="I4:I5"/>
    <mergeCell ref="J4:J5"/>
    <mergeCell ref="K4:K5"/>
    <mergeCell ref="L4:L5"/>
    <mergeCell ref="M4:M5"/>
    <mergeCell ref="N4:N5"/>
    <mergeCell ref="Q4:Q5"/>
  </mergeCells>
  <phoneticPr fontId="67" type="noConversion"/>
  <pageMargins left="0.50902777777777797" right="0.46875" top="1" bottom="1" header="0.5" footer="0.5"/>
  <pageSetup paperSize="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BG21"/>
  <sheetViews>
    <sheetView zoomScale="115" zoomScaleNormal="115" workbookViewId="0">
      <selection activeCell="B9" sqref="B9:B20"/>
    </sheetView>
  </sheetViews>
  <sheetFormatPr defaultColWidth="9.140625" defaultRowHeight="12.75"/>
  <cols>
    <col min="1" max="1" width="9.28515625" customWidth="1"/>
    <col min="2" max="2" width="19.28515625" customWidth="1"/>
    <col min="3" max="3" width="13.140625" customWidth="1"/>
    <col min="4" max="4" width="14.28515625" customWidth="1"/>
    <col min="5" max="5" width="15" customWidth="1"/>
    <col min="6" max="8" width="8.28515625" customWidth="1"/>
    <col min="9" max="9" width="9.42578125" customWidth="1"/>
    <col min="10" max="10" width="9.85546875" customWidth="1"/>
    <col min="11" max="12" width="6.7109375" customWidth="1"/>
    <col min="13" max="19" width="8" customWidth="1"/>
    <col min="20" max="20" width="9" customWidth="1"/>
    <col min="21" max="21" width="8.28515625" customWidth="1"/>
    <col min="22" max="22" width="7.140625" customWidth="1"/>
    <col min="23" max="23" width="6.42578125" customWidth="1"/>
    <col min="24" max="24" width="8.140625" customWidth="1"/>
    <col min="25" max="26" width="5.85546875" customWidth="1"/>
    <col min="27" max="27" width="8" customWidth="1"/>
    <col min="28" max="29" width="9" customWidth="1"/>
    <col min="30" max="30" width="12.7109375" customWidth="1"/>
    <col min="31" max="31" width="9" customWidth="1"/>
    <col min="32" max="34" width="8.140625" customWidth="1"/>
    <col min="35" max="35" width="13.7109375" customWidth="1"/>
    <col min="36" max="36" width="14.5703125" customWidth="1"/>
    <col min="37" max="37" width="11.5703125" customWidth="1"/>
    <col min="38" max="38" width="7.7109375" customWidth="1"/>
    <col min="39" max="41" width="8.140625" customWidth="1"/>
    <col min="42" max="45" width="9" customWidth="1"/>
    <col min="46" max="48" width="8.140625" customWidth="1"/>
    <col min="49" max="49" width="12.7109375" customWidth="1"/>
    <col min="50" max="52" width="8.140625" customWidth="1"/>
    <col min="53" max="53" width="13.42578125" customWidth="1"/>
    <col min="54" max="54" width="10.28515625" customWidth="1"/>
    <col min="55" max="56" width="10" customWidth="1"/>
    <col min="57" max="57" width="9" customWidth="1"/>
    <col min="58" max="58" width="13.7109375" customWidth="1"/>
    <col min="59" max="59" width="11" customWidth="1"/>
    <col min="60" max="67" width="9" customWidth="1"/>
    <col min="68" max="68" width="10.85546875" customWidth="1"/>
    <col min="69" max="74" width="8.85546875" customWidth="1"/>
    <col min="75" max="75" width="8.42578125" customWidth="1"/>
    <col min="77" max="77" width="8.42578125" customWidth="1"/>
    <col min="78" max="78" width="9.5703125" customWidth="1"/>
    <col min="79" max="81" width="8.42578125" customWidth="1"/>
    <col min="82" max="83" width="10" customWidth="1"/>
    <col min="84" max="85" width="10.140625" customWidth="1"/>
    <col min="86" max="86" width="8.42578125" customWidth="1"/>
    <col min="88" max="88" width="9" customWidth="1"/>
    <col min="90" max="90" width="10.85546875" customWidth="1"/>
    <col min="91" max="92" width="8.140625" customWidth="1"/>
    <col min="93" max="93" width="9" customWidth="1"/>
    <col min="94" max="94" width="8.28515625" customWidth="1"/>
    <col min="95" max="95" width="9" customWidth="1"/>
    <col min="96" max="97" width="8.140625" customWidth="1"/>
    <col min="98" max="98" width="8.28515625" customWidth="1"/>
    <col min="99" max="99" width="9" customWidth="1"/>
    <col min="100" max="100" width="8.5703125" customWidth="1"/>
    <col min="101" max="102" width="9" customWidth="1"/>
    <col min="103" max="103" width="10.28515625" customWidth="1"/>
    <col min="104" max="104" width="11.140625" customWidth="1"/>
    <col min="105" max="105" width="8.85546875" customWidth="1"/>
    <col min="106" max="107" width="8.42578125" customWidth="1"/>
    <col min="108" max="109" width="8.85546875" customWidth="1"/>
    <col min="110" max="110" width="11.42578125" customWidth="1"/>
    <col min="111" max="113" width="8.85546875" customWidth="1"/>
    <col min="114" max="114" width="9.5703125" customWidth="1"/>
    <col min="115" max="117" width="8.85546875" customWidth="1"/>
    <col min="118" max="119" width="9.85546875" customWidth="1"/>
  </cols>
  <sheetData>
    <row r="1" spans="1:59">
      <c r="A1" s="229" t="s">
        <v>249</v>
      </c>
    </row>
    <row r="2" spans="1:59">
      <c r="D2" s="264"/>
    </row>
    <row r="3" spans="1:59" ht="20.25" customHeight="1">
      <c r="A3" s="386"/>
      <c r="B3" s="386"/>
      <c r="C3" s="386"/>
      <c r="D3" s="386"/>
      <c r="E3" s="386"/>
      <c r="F3" s="386"/>
      <c r="G3" s="386"/>
      <c r="H3" s="386"/>
      <c r="I3" s="386"/>
      <c r="J3" s="386"/>
      <c r="K3" s="386"/>
      <c r="L3" s="386"/>
      <c r="M3" s="386"/>
      <c r="N3" s="386"/>
      <c r="O3" s="386"/>
      <c r="P3" s="386"/>
      <c r="Q3" s="386"/>
      <c r="R3" s="386"/>
      <c r="S3" s="386"/>
      <c r="T3" s="386"/>
      <c r="U3" s="386"/>
      <c r="V3" s="386"/>
      <c r="W3" s="386"/>
      <c r="X3" s="386"/>
      <c r="Y3" s="386"/>
      <c r="Z3" s="386"/>
      <c r="AA3" s="386"/>
      <c r="AB3" s="386"/>
      <c r="AC3" s="386"/>
      <c r="AD3" s="386"/>
      <c r="AE3" s="386"/>
      <c r="AF3" s="386"/>
      <c r="AG3" s="386"/>
      <c r="AH3" s="386"/>
      <c r="AI3" s="386"/>
      <c r="AJ3" s="386"/>
      <c r="AK3" s="386"/>
      <c r="AL3" s="386"/>
      <c r="AM3" s="386"/>
      <c r="AN3" s="386"/>
      <c r="AO3" s="386"/>
      <c r="AP3" s="386"/>
      <c r="AQ3" s="386"/>
      <c r="AR3" s="386"/>
      <c r="AS3" s="386"/>
      <c r="AT3" s="386"/>
      <c r="AU3" s="386"/>
      <c r="AV3" s="386"/>
      <c r="AW3" s="386"/>
      <c r="AX3" s="386"/>
      <c r="AY3" s="386"/>
      <c r="AZ3" s="386"/>
      <c r="BA3" s="386"/>
      <c r="BB3" s="386"/>
      <c r="BC3" s="386"/>
      <c r="BD3" s="386"/>
      <c r="BE3" s="386"/>
      <c r="BF3" s="386"/>
      <c r="BG3" s="386"/>
    </row>
    <row r="4" spans="1:59">
      <c r="A4" s="213"/>
      <c r="B4" s="213"/>
      <c r="C4" s="265"/>
      <c r="D4" s="266"/>
      <c r="E4" s="267"/>
      <c r="F4" s="266"/>
      <c r="G4" s="266"/>
      <c r="H4" s="266"/>
      <c r="I4" s="266"/>
      <c r="J4" s="266"/>
      <c r="K4" s="266"/>
      <c r="L4" s="266"/>
      <c r="M4" s="266"/>
      <c r="N4" s="266"/>
      <c r="O4" s="266"/>
      <c r="P4" s="266"/>
      <c r="Q4" s="266"/>
      <c r="R4" s="266"/>
      <c r="S4" s="266"/>
      <c r="T4" s="213"/>
      <c r="U4" s="213"/>
      <c r="V4" s="213"/>
      <c r="W4" s="276"/>
      <c r="X4" s="213"/>
      <c r="Y4" s="213"/>
      <c r="Z4" s="213"/>
      <c r="AA4" s="213"/>
      <c r="AB4" s="213"/>
      <c r="AC4" s="213"/>
      <c r="AD4" s="213"/>
      <c r="AE4" s="213"/>
      <c r="AF4" s="213"/>
      <c r="AG4" s="213"/>
      <c r="AH4" s="213"/>
      <c r="AI4" s="266"/>
      <c r="AJ4" s="266"/>
      <c r="AK4" s="266"/>
      <c r="AL4" s="266"/>
      <c r="AM4" s="213"/>
      <c r="AN4" s="213"/>
      <c r="AO4" s="213"/>
      <c r="AP4" s="213"/>
      <c r="AQ4" s="213"/>
      <c r="AR4" s="213"/>
      <c r="AS4" s="213"/>
      <c r="AT4" s="213"/>
      <c r="AU4" s="213"/>
      <c r="AV4" s="213"/>
      <c r="AW4" s="213"/>
      <c r="AX4" s="213"/>
      <c r="AY4" s="213"/>
      <c r="AZ4" s="213"/>
      <c r="BA4" s="213"/>
      <c r="BB4" s="278"/>
      <c r="BC4" s="213"/>
      <c r="BD4" s="213"/>
      <c r="BE4" s="213"/>
      <c r="BF4" s="387" t="s">
        <v>75</v>
      </c>
      <c r="BG4" s="387"/>
    </row>
    <row r="5" spans="1:59" ht="22.5" customHeight="1">
      <c r="A5" s="388" t="s">
        <v>165</v>
      </c>
      <c r="B5" s="388"/>
      <c r="C5" s="376" t="s">
        <v>181</v>
      </c>
      <c r="D5" s="376" t="s">
        <v>222</v>
      </c>
      <c r="E5" s="376"/>
      <c r="F5" s="376"/>
      <c r="G5" s="376"/>
      <c r="H5" s="376"/>
      <c r="I5" s="274" t="s">
        <v>223</v>
      </c>
      <c r="J5" s="215"/>
      <c r="K5" s="215"/>
      <c r="L5" s="215"/>
      <c r="M5" s="215"/>
      <c r="N5" s="215"/>
      <c r="O5" s="215"/>
      <c r="P5" s="215"/>
      <c r="Q5" s="215"/>
      <c r="R5" s="215"/>
      <c r="S5" s="215"/>
      <c r="T5" s="215" t="s">
        <v>226</v>
      </c>
      <c r="U5" s="215"/>
      <c r="V5" s="215"/>
      <c r="W5" s="215"/>
      <c r="X5" s="215"/>
      <c r="Y5" s="215"/>
      <c r="Z5" s="215"/>
      <c r="AA5" s="215"/>
      <c r="AB5" s="374" t="s">
        <v>227</v>
      </c>
      <c r="AC5" s="389"/>
      <c r="AD5" s="389"/>
      <c r="AE5" s="389"/>
      <c r="AF5" s="389"/>
      <c r="AG5" s="389"/>
      <c r="AH5" s="375"/>
      <c r="AI5" s="375" t="s">
        <v>224</v>
      </c>
      <c r="AJ5" s="375"/>
      <c r="AK5" s="374"/>
      <c r="AL5" s="389"/>
      <c r="AM5" s="376" t="s">
        <v>228</v>
      </c>
      <c r="AN5" s="376"/>
      <c r="AO5" s="376"/>
      <c r="AP5" s="384" t="s">
        <v>250</v>
      </c>
      <c r="AQ5" s="384"/>
      <c r="AR5" s="384"/>
      <c r="AS5" s="384"/>
      <c r="AT5" s="376" t="s">
        <v>229</v>
      </c>
      <c r="AU5" s="376"/>
      <c r="AV5" s="376"/>
      <c r="AW5" s="389" t="s">
        <v>251</v>
      </c>
      <c r="AX5" s="389"/>
      <c r="AY5" s="389"/>
      <c r="AZ5" s="389"/>
      <c r="BA5" s="389"/>
      <c r="BB5" s="375"/>
      <c r="BC5" s="377" t="s">
        <v>252</v>
      </c>
      <c r="BD5" s="377" t="s">
        <v>253</v>
      </c>
      <c r="BE5" s="377" t="s">
        <v>254</v>
      </c>
      <c r="BF5" s="377" t="s">
        <v>255</v>
      </c>
      <c r="BG5" s="377" t="s">
        <v>256</v>
      </c>
    </row>
    <row r="6" spans="1:59" ht="21" customHeight="1">
      <c r="A6" s="368" t="s">
        <v>233</v>
      </c>
      <c r="B6" s="368" t="s">
        <v>221</v>
      </c>
      <c r="C6" s="376"/>
      <c r="D6" s="376" t="s">
        <v>257</v>
      </c>
      <c r="E6" s="376" t="s">
        <v>258</v>
      </c>
      <c r="F6" s="376" t="s">
        <v>259</v>
      </c>
      <c r="G6" s="376" t="s">
        <v>260</v>
      </c>
      <c r="H6" s="376" t="s">
        <v>261</v>
      </c>
      <c r="I6" s="373" t="s">
        <v>257</v>
      </c>
      <c r="J6" s="377" t="s">
        <v>262</v>
      </c>
      <c r="K6" s="377" t="s">
        <v>263</v>
      </c>
      <c r="L6" s="377" t="s">
        <v>264</v>
      </c>
      <c r="M6" s="377" t="s">
        <v>265</v>
      </c>
      <c r="N6" s="377" t="s">
        <v>266</v>
      </c>
      <c r="O6" s="377" t="s">
        <v>267</v>
      </c>
      <c r="P6" s="377" t="s">
        <v>268</v>
      </c>
      <c r="Q6" s="377" t="s">
        <v>269</v>
      </c>
      <c r="R6" s="377" t="s">
        <v>270</v>
      </c>
      <c r="S6" s="377" t="s">
        <v>271</v>
      </c>
      <c r="T6" s="377" t="s">
        <v>257</v>
      </c>
      <c r="U6" s="377" t="s">
        <v>272</v>
      </c>
      <c r="V6" s="377" t="s">
        <v>273</v>
      </c>
      <c r="W6" s="377" t="s">
        <v>274</v>
      </c>
      <c r="X6" s="377" t="s">
        <v>275</v>
      </c>
      <c r="Y6" s="377" t="s">
        <v>276</v>
      </c>
      <c r="Z6" s="377" t="s">
        <v>277</v>
      </c>
      <c r="AA6" s="377" t="s">
        <v>278</v>
      </c>
      <c r="AB6" s="377" t="s">
        <v>257</v>
      </c>
      <c r="AC6" s="377" t="s">
        <v>279</v>
      </c>
      <c r="AD6" s="377" t="s">
        <v>273</v>
      </c>
      <c r="AE6" s="377" t="s">
        <v>274</v>
      </c>
      <c r="AF6" s="377" t="s">
        <v>276</v>
      </c>
      <c r="AG6" s="377" t="s">
        <v>277</v>
      </c>
      <c r="AH6" s="377" t="s">
        <v>278</v>
      </c>
      <c r="AI6" s="377" t="s">
        <v>257</v>
      </c>
      <c r="AJ6" s="377" t="s">
        <v>234</v>
      </c>
      <c r="AK6" s="377" t="s">
        <v>235</v>
      </c>
      <c r="AL6" s="372" t="s">
        <v>280</v>
      </c>
      <c r="AM6" s="376" t="s">
        <v>257</v>
      </c>
      <c r="AN6" s="376" t="s">
        <v>281</v>
      </c>
      <c r="AO6" s="376" t="s">
        <v>282</v>
      </c>
      <c r="AP6" s="384" t="s">
        <v>257</v>
      </c>
      <c r="AQ6" s="376" t="s">
        <v>283</v>
      </c>
      <c r="AR6" s="376" t="s">
        <v>284</v>
      </c>
      <c r="AS6" s="376" t="s">
        <v>285</v>
      </c>
      <c r="AT6" s="376" t="s">
        <v>257</v>
      </c>
      <c r="AU6" s="376" t="s">
        <v>286</v>
      </c>
      <c r="AV6" s="376" t="s">
        <v>286</v>
      </c>
      <c r="AW6" s="373" t="s">
        <v>257</v>
      </c>
      <c r="AX6" s="377" t="s">
        <v>287</v>
      </c>
      <c r="AY6" s="377" t="s">
        <v>288</v>
      </c>
      <c r="AZ6" s="377" t="s">
        <v>289</v>
      </c>
      <c r="BA6" s="377" t="s">
        <v>290</v>
      </c>
      <c r="BB6" s="377" t="s">
        <v>291</v>
      </c>
      <c r="BC6" s="378"/>
      <c r="BD6" s="378"/>
      <c r="BE6" s="378"/>
      <c r="BF6" s="378"/>
      <c r="BG6" s="378"/>
    </row>
    <row r="7" spans="1:59" ht="21.95" customHeight="1">
      <c r="A7" s="368"/>
      <c r="B7" s="368"/>
      <c r="C7" s="376"/>
      <c r="D7" s="376"/>
      <c r="E7" s="376"/>
      <c r="F7" s="376"/>
      <c r="G7" s="376"/>
      <c r="H7" s="376"/>
      <c r="I7" s="383"/>
      <c r="J7" s="382"/>
      <c r="K7" s="382"/>
      <c r="L7" s="382"/>
      <c r="M7" s="382"/>
      <c r="N7" s="382"/>
      <c r="O7" s="382"/>
      <c r="P7" s="382"/>
      <c r="Q7" s="382"/>
      <c r="R7" s="382"/>
      <c r="S7" s="382"/>
      <c r="T7" s="382"/>
      <c r="U7" s="382"/>
      <c r="V7" s="382"/>
      <c r="W7" s="382"/>
      <c r="X7" s="382"/>
      <c r="Y7" s="382"/>
      <c r="Z7" s="382"/>
      <c r="AA7" s="382"/>
      <c r="AB7" s="382"/>
      <c r="AC7" s="382"/>
      <c r="AD7" s="382"/>
      <c r="AE7" s="382"/>
      <c r="AF7" s="382"/>
      <c r="AG7" s="382"/>
      <c r="AH7" s="382"/>
      <c r="AI7" s="382"/>
      <c r="AJ7" s="382"/>
      <c r="AK7" s="382"/>
      <c r="AL7" s="385"/>
      <c r="AM7" s="376"/>
      <c r="AN7" s="376"/>
      <c r="AO7" s="376"/>
      <c r="AP7" s="384"/>
      <c r="AQ7" s="376"/>
      <c r="AR7" s="376"/>
      <c r="AS7" s="376"/>
      <c r="AT7" s="376"/>
      <c r="AU7" s="376"/>
      <c r="AV7" s="376"/>
      <c r="AW7" s="383"/>
      <c r="AX7" s="382"/>
      <c r="AY7" s="382"/>
      <c r="AZ7" s="382"/>
      <c r="BA7" s="382"/>
      <c r="BB7" s="382"/>
      <c r="BC7" s="382"/>
      <c r="BD7" s="382"/>
      <c r="BE7" s="382"/>
      <c r="BF7" s="382"/>
      <c r="BG7" s="382"/>
    </row>
    <row r="8" spans="1:59" ht="15.75" customHeight="1">
      <c r="A8" s="269"/>
      <c r="B8" s="219" t="s">
        <v>199</v>
      </c>
      <c r="C8" s="220">
        <f>D8+I8+T8++AB8+AI8+AM8+AP8+AT8+AW8+BC8+BD8++BE8+BF8+BG8</f>
        <v>2595434</v>
      </c>
      <c r="D8" s="220">
        <v>1499068</v>
      </c>
      <c r="E8" s="220">
        <v>1499068</v>
      </c>
      <c r="F8" s="220"/>
      <c r="G8" s="220"/>
      <c r="H8" s="220"/>
      <c r="I8" s="275">
        <v>73000</v>
      </c>
      <c r="J8" s="202">
        <v>73000</v>
      </c>
      <c r="K8" s="202"/>
      <c r="L8" s="202"/>
      <c r="M8" s="202"/>
      <c r="N8" s="202"/>
      <c r="O8" s="202"/>
      <c r="P8" s="202"/>
      <c r="Q8" s="202"/>
      <c r="R8" s="202"/>
      <c r="S8" s="202"/>
      <c r="T8" s="202"/>
      <c r="U8" s="202"/>
      <c r="V8" s="202"/>
      <c r="W8" s="202"/>
      <c r="X8" s="202"/>
      <c r="Y8" s="202"/>
      <c r="Z8" s="202"/>
      <c r="AA8" s="202"/>
      <c r="AB8" s="202"/>
      <c r="AC8" s="202"/>
      <c r="AD8" s="202"/>
      <c r="AE8" s="202"/>
      <c r="AF8" s="202"/>
      <c r="AG8" s="202"/>
      <c r="AH8" s="202"/>
      <c r="AI8" s="202"/>
      <c r="AJ8" s="235"/>
      <c r="AK8" s="202"/>
      <c r="AL8" s="202"/>
      <c r="AM8" s="277"/>
      <c r="AN8" s="271"/>
      <c r="AO8" s="271"/>
      <c r="AP8" s="271"/>
      <c r="AQ8" s="271"/>
      <c r="AR8" s="271"/>
      <c r="AS8" s="271"/>
      <c r="AT8" s="271"/>
      <c r="AU8" s="271"/>
      <c r="AV8" s="271"/>
      <c r="AW8" s="202">
        <f>BA8+BB8</f>
        <v>573366</v>
      </c>
      <c r="AX8" s="202"/>
      <c r="AY8" s="202"/>
      <c r="AZ8" s="202"/>
      <c r="BA8" s="202">
        <v>561366</v>
      </c>
      <c r="BB8" s="202">
        <v>12000</v>
      </c>
      <c r="BC8" s="270"/>
      <c r="BD8" s="270"/>
      <c r="BE8" s="270"/>
      <c r="BF8" s="270"/>
      <c r="BG8" s="270">
        <v>450000</v>
      </c>
    </row>
    <row r="9" spans="1:59" ht="15.75" customHeight="1">
      <c r="A9" s="270"/>
      <c r="B9" s="111" t="s">
        <v>292</v>
      </c>
      <c r="C9" s="235">
        <v>3520065</v>
      </c>
      <c r="D9" s="235"/>
      <c r="E9" s="235"/>
      <c r="F9" s="271"/>
      <c r="G9" s="271"/>
      <c r="H9" s="271"/>
      <c r="I9" s="270"/>
      <c r="J9" s="270"/>
      <c r="K9" s="270"/>
      <c r="L9" s="270"/>
      <c r="M9" s="270"/>
      <c r="N9" s="270"/>
      <c r="O9" s="270"/>
      <c r="P9" s="270"/>
      <c r="Q9" s="270"/>
      <c r="R9" s="270"/>
      <c r="S9" s="270"/>
      <c r="T9" s="270"/>
      <c r="U9" s="270"/>
      <c r="V9" s="270"/>
      <c r="W9" s="270"/>
      <c r="X9" s="270"/>
      <c r="Y9" s="270"/>
      <c r="Z9" s="270"/>
      <c r="AA9" s="270"/>
      <c r="AB9" s="270"/>
      <c r="AC9" s="270"/>
      <c r="AD9" s="270"/>
      <c r="AE9" s="270"/>
      <c r="AF9" s="270"/>
      <c r="AG9" s="270"/>
      <c r="AH9" s="270"/>
      <c r="AI9" s="270">
        <f>AJ9+AK9</f>
        <v>3060297</v>
      </c>
      <c r="AJ9" s="235">
        <v>2956297</v>
      </c>
      <c r="AK9" s="235">
        <v>104000</v>
      </c>
      <c r="AL9" s="270"/>
      <c r="AM9" s="270"/>
      <c r="AN9" s="270"/>
      <c r="AO9" s="270"/>
      <c r="AP9" s="270"/>
      <c r="AQ9" s="270"/>
      <c r="AR9" s="270"/>
      <c r="AS9" s="270"/>
      <c r="AT9" s="270"/>
      <c r="AU9" s="270"/>
      <c r="AV9" s="270"/>
      <c r="AW9" s="279">
        <f>BA9+BB9</f>
        <v>459768</v>
      </c>
      <c r="AX9" s="270"/>
      <c r="AY9" s="272"/>
      <c r="AZ9" s="270"/>
      <c r="BA9" s="235">
        <v>455568</v>
      </c>
      <c r="BB9" s="111">
        <v>4200</v>
      </c>
      <c r="BC9" s="270"/>
      <c r="BD9" s="270"/>
      <c r="BE9" s="270"/>
      <c r="BF9" s="270"/>
      <c r="BG9" s="270"/>
    </row>
    <row r="10" spans="1:59" ht="15.75" customHeight="1">
      <c r="A10" s="270"/>
      <c r="B10" s="111" t="s">
        <v>293</v>
      </c>
      <c r="C10" s="235">
        <v>5309055</v>
      </c>
      <c r="D10" s="235"/>
      <c r="E10" s="235"/>
      <c r="F10" s="270"/>
      <c r="G10" s="270"/>
      <c r="H10" s="270"/>
      <c r="I10" s="270"/>
      <c r="J10" s="270"/>
      <c r="K10" s="270"/>
      <c r="L10" s="270"/>
      <c r="M10" s="270"/>
      <c r="N10" s="270"/>
      <c r="O10" s="270"/>
      <c r="P10" s="270"/>
      <c r="Q10" s="270"/>
      <c r="R10" s="270"/>
      <c r="S10" s="270"/>
      <c r="T10" s="270"/>
      <c r="U10" s="270"/>
      <c r="V10" s="270"/>
      <c r="W10" s="270"/>
      <c r="X10" s="270"/>
      <c r="Y10" s="270"/>
      <c r="Z10" s="270"/>
      <c r="AA10" s="270"/>
      <c r="AB10" s="270"/>
      <c r="AC10" s="270"/>
      <c r="AD10" s="270"/>
      <c r="AE10" s="270"/>
      <c r="AF10" s="270"/>
      <c r="AG10" s="270"/>
      <c r="AH10" s="270"/>
      <c r="AI10" s="270">
        <f t="shared" ref="AI10:AI21" si="0">AJ10+AK10</f>
        <v>5017407</v>
      </c>
      <c r="AJ10" s="235">
        <v>4836407</v>
      </c>
      <c r="AK10" s="235">
        <v>181000</v>
      </c>
      <c r="AL10" s="270"/>
      <c r="AM10" s="270"/>
      <c r="AN10" s="270"/>
      <c r="AO10" s="270"/>
      <c r="AP10" s="270"/>
      <c r="AQ10" s="270"/>
      <c r="AR10" s="270"/>
      <c r="AS10" s="270"/>
      <c r="AT10" s="270"/>
      <c r="AU10" s="270"/>
      <c r="AV10" s="270"/>
      <c r="AW10" s="279">
        <f t="shared" ref="AW10:AW14" si="1">BA10+BB10</f>
        <v>291648</v>
      </c>
      <c r="AX10" s="270"/>
      <c r="AY10" s="270"/>
      <c r="AZ10" s="270"/>
      <c r="BA10" s="235">
        <v>279048</v>
      </c>
      <c r="BB10" s="111">
        <v>12600</v>
      </c>
      <c r="BC10" s="270"/>
      <c r="BD10" s="270"/>
      <c r="BE10" s="270"/>
      <c r="BF10" s="270"/>
      <c r="BG10" s="270"/>
    </row>
    <row r="11" spans="1:59" ht="15.75" customHeight="1">
      <c r="A11" s="270"/>
      <c r="B11" s="111" t="s">
        <v>202</v>
      </c>
      <c r="C11" s="236">
        <v>1483674</v>
      </c>
      <c r="D11" s="236"/>
      <c r="E11" s="236"/>
      <c r="F11" s="270"/>
      <c r="G11" s="272"/>
      <c r="H11" s="270"/>
      <c r="I11" s="270"/>
      <c r="J11" s="270"/>
      <c r="K11" s="270"/>
      <c r="L11" s="270"/>
      <c r="M11" s="270"/>
      <c r="N11" s="270"/>
      <c r="O11" s="270"/>
      <c r="P11" s="270"/>
      <c r="Q11" s="270"/>
      <c r="R11" s="270"/>
      <c r="S11" s="270"/>
      <c r="T11" s="270"/>
      <c r="U11" s="270"/>
      <c r="V11" s="270"/>
      <c r="W11" s="270"/>
      <c r="X11" s="270"/>
      <c r="Y11" s="270"/>
      <c r="Z11" s="270"/>
      <c r="AA11" s="270"/>
      <c r="AB11" s="270"/>
      <c r="AC11" s="270"/>
      <c r="AD11" s="270"/>
      <c r="AE11" s="270"/>
      <c r="AF11" s="270"/>
      <c r="AG11" s="270"/>
      <c r="AH11" s="270"/>
      <c r="AI11" s="270">
        <f t="shared" si="0"/>
        <v>1483674</v>
      </c>
      <c r="AJ11" s="236">
        <v>1364674</v>
      </c>
      <c r="AK11" s="236">
        <v>119000</v>
      </c>
      <c r="AL11" s="270"/>
      <c r="AM11" s="270"/>
      <c r="AN11" s="270"/>
      <c r="AO11" s="270"/>
      <c r="AP11" s="270"/>
      <c r="AQ11" s="270"/>
      <c r="AR11" s="270"/>
      <c r="AS11" s="270"/>
      <c r="AT11" s="270"/>
      <c r="AU11" s="270"/>
      <c r="AV11" s="270"/>
      <c r="AW11" s="279">
        <f t="shared" si="1"/>
        <v>0</v>
      </c>
      <c r="AX11" s="270"/>
      <c r="AY11" s="270"/>
      <c r="AZ11" s="270"/>
      <c r="BA11" s="235"/>
      <c r="BB11" s="111"/>
      <c r="BC11" s="270"/>
      <c r="BD11" s="270"/>
      <c r="BE11" s="270"/>
      <c r="BF11" s="270"/>
      <c r="BG11" s="270"/>
    </row>
    <row r="12" spans="1:59" ht="15.75" customHeight="1">
      <c r="A12" s="270"/>
      <c r="B12" s="111" t="s">
        <v>203</v>
      </c>
      <c r="C12" s="235">
        <v>2087514</v>
      </c>
      <c r="D12" s="235"/>
      <c r="E12" s="235"/>
      <c r="F12" s="270"/>
      <c r="G12" s="270"/>
      <c r="H12" s="270"/>
      <c r="I12" s="270"/>
      <c r="J12" s="270"/>
      <c r="K12" s="270"/>
      <c r="L12" s="270"/>
      <c r="M12" s="270"/>
      <c r="N12" s="270"/>
      <c r="O12" s="270"/>
      <c r="P12" s="270"/>
      <c r="Q12" s="270"/>
      <c r="R12" s="270"/>
      <c r="S12" s="270"/>
      <c r="T12" s="270"/>
      <c r="U12" s="270"/>
      <c r="V12" s="270"/>
      <c r="W12" s="270"/>
      <c r="X12" s="270"/>
      <c r="Y12" s="270"/>
      <c r="Z12" s="270"/>
      <c r="AA12" s="270"/>
      <c r="AB12" s="270"/>
      <c r="AC12" s="270"/>
      <c r="AD12" s="270"/>
      <c r="AE12" s="270"/>
      <c r="AF12" s="270"/>
      <c r="AG12" s="270"/>
      <c r="AH12" s="270"/>
      <c r="AI12" s="270">
        <f t="shared" si="0"/>
        <v>1879054</v>
      </c>
      <c r="AJ12" s="235">
        <v>1654054</v>
      </c>
      <c r="AK12" s="235">
        <v>225000</v>
      </c>
      <c r="AL12" s="270"/>
      <c r="AM12" s="270"/>
      <c r="AN12" s="270"/>
      <c r="AO12" s="270"/>
      <c r="AP12" s="270"/>
      <c r="AQ12" s="270"/>
      <c r="AR12" s="270"/>
      <c r="AS12" s="270"/>
      <c r="AT12" s="270"/>
      <c r="AU12" s="270"/>
      <c r="AV12" s="270"/>
      <c r="AW12" s="279">
        <f t="shared" si="1"/>
        <v>208460</v>
      </c>
      <c r="AX12" s="270"/>
      <c r="AY12" s="270"/>
      <c r="AZ12" s="270"/>
      <c r="BA12" s="235">
        <v>150930</v>
      </c>
      <c r="BB12" s="111">
        <v>57530</v>
      </c>
      <c r="BC12" s="270"/>
      <c r="BD12" s="270"/>
      <c r="BE12" s="270"/>
      <c r="BF12" s="270"/>
      <c r="BG12" s="270"/>
    </row>
    <row r="13" spans="1:59" ht="15.75" customHeight="1">
      <c r="A13" s="270"/>
      <c r="B13" s="240" t="s">
        <v>294</v>
      </c>
      <c r="C13" s="241">
        <v>3694494</v>
      </c>
      <c r="D13" s="241"/>
      <c r="E13" s="241"/>
      <c r="F13" s="270"/>
      <c r="G13" s="270"/>
      <c r="H13" s="270"/>
      <c r="I13" s="270"/>
      <c r="J13" s="270"/>
      <c r="K13" s="270"/>
      <c r="L13" s="270"/>
      <c r="M13" s="270"/>
      <c r="N13" s="270"/>
      <c r="O13" s="270"/>
      <c r="P13" s="270"/>
      <c r="Q13" s="270"/>
      <c r="R13" s="270"/>
      <c r="S13" s="270"/>
      <c r="T13" s="270"/>
      <c r="U13" s="270"/>
      <c r="V13" s="270"/>
      <c r="W13" s="270"/>
      <c r="X13" s="270"/>
      <c r="Y13" s="270"/>
      <c r="Z13" s="270"/>
      <c r="AA13" s="270"/>
      <c r="AB13" s="270"/>
      <c r="AC13" s="270"/>
      <c r="AD13" s="270"/>
      <c r="AE13" s="270"/>
      <c r="AF13" s="270"/>
      <c r="AG13" s="270"/>
      <c r="AH13" s="270"/>
      <c r="AI13" s="270">
        <f t="shared" si="0"/>
        <v>3622284</v>
      </c>
      <c r="AJ13" s="241">
        <v>3506284</v>
      </c>
      <c r="AK13" s="235">
        <v>116000</v>
      </c>
      <c r="AL13" s="270"/>
      <c r="AM13" s="270"/>
      <c r="AN13" s="270"/>
      <c r="AO13" s="270"/>
      <c r="AP13" s="270"/>
      <c r="AQ13" s="270"/>
      <c r="AR13" s="270"/>
      <c r="AS13" s="270"/>
      <c r="AT13" s="270"/>
      <c r="AU13" s="270"/>
      <c r="AV13" s="270"/>
      <c r="AW13" s="279">
        <f t="shared" si="1"/>
        <v>72210</v>
      </c>
      <c r="AX13" s="270"/>
      <c r="AY13" s="270"/>
      <c r="AZ13" s="270"/>
      <c r="BA13" s="241">
        <v>68610</v>
      </c>
      <c r="BB13" s="240">
        <v>3600</v>
      </c>
      <c r="BC13" s="270"/>
      <c r="BD13" s="270"/>
      <c r="BE13" s="270"/>
      <c r="BF13" s="270"/>
      <c r="BG13" s="270"/>
    </row>
    <row r="14" spans="1:59" ht="15.75" customHeight="1">
      <c r="A14" s="270"/>
      <c r="B14" s="111" t="s">
        <v>295</v>
      </c>
      <c r="C14" s="235">
        <v>1177317</v>
      </c>
      <c r="D14" s="235"/>
      <c r="E14" s="235"/>
      <c r="F14" s="270"/>
      <c r="G14" s="272"/>
      <c r="H14" s="270"/>
      <c r="I14" s="270"/>
      <c r="J14" s="270"/>
      <c r="K14" s="270"/>
      <c r="L14" s="270"/>
      <c r="M14" s="270"/>
      <c r="N14" s="270"/>
      <c r="O14" s="270"/>
      <c r="P14" s="270"/>
      <c r="Q14" s="270"/>
      <c r="R14" s="270"/>
      <c r="S14" s="270"/>
      <c r="T14" s="270"/>
      <c r="U14" s="270"/>
      <c r="V14" s="270"/>
      <c r="W14" s="270"/>
      <c r="X14" s="270"/>
      <c r="Y14" s="270"/>
      <c r="Z14" s="270"/>
      <c r="AA14" s="270"/>
      <c r="AB14" s="270"/>
      <c r="AC14" s="270"/>
      <c r="AD14" s="270"/>
      <c r="AE14" s="270"/>
      <c r="AF14" s="270"/>
      <c r="AG14" s="270"/>
      <c r="AH14" s="270"/>
      <c r="AI14" s="270">
        <f t="shared" si="0"/>
        <v>1125267</v>
      </c>
      <c r="AJ14" s="235">
        <v>1062267</v>
      </c>
      <c r="AK14" s="235">
        <v>63000</v>
      </c>
      <c r="AL14" s="270"/>
      <c r="AM14" s="270"/>
      <c r="AN14" s="270"/>
      <c r="AO14" s="270"/>
      <c r="AP14" s="270"/>
      <c r="AQ14" s="270"/>
      <c r="AR14" s="270"/>
      <c r="AS14" s="270"/>
      <c r="AT14" s="270"/>
      <c r="AU14" s="270"/>
      <c r="AV14" s="270"/>
      <c r="AW14" s="279">
        <f t="shared" si="1"/>
        <v>52050</v>
      </c>
      <c r="AX14" s="270"/>
      <c r="AY14" s="270"/>
      <c r="AZ14" s="270"/>
      <c r="BA14" s="235">
        <v>52050</v>
      </c>
      <c r="BB14" s="270"/>
      <c r="BC14" s="270"/>
      <c r="BD14" s="270"/>
      <c r="BE14" s="270"/>
      <c r="BF14" s="270"/>
      <c r="BG14" s="270"/>
    </row>
    <row r="15" spans="1:59" ht="15.75" customHeight="1">
      <c r="A15" s="270"/>
      <c r="B15" s="111" t="s">
        <v>206</v>
      </c>
      <c r="C15" s="235">
        <v>2074223</v>
      </c>
      <c r="D15" s="234"/>
      <c r="E15" s="234"/>
      <c r="F15" s="270"/>
      <c r="G15" s="270"/>
      <c r="H15" s="270"/>
      <c r="I15" s="270"/>
      <c r="J15" s="270"/>
      <c r="K15" s="270"/>
      <c r="L15" s="270"/>
      <c r="M15" s="270"/>
      <c r="N15" s="270"/>
      <c r="O15" s="270"/>
      <c r="P15" s="270"/>
      <c r="Q15" s="270"/>
      <c r="R15" s="270"/>
      <c r="S15" s="270"/>
      <c r="T15" s="270"/>
      <c r="U15" s="270"/>
      <c r="V15" s="270"/>
      <c r="W15" s="270"/>
      <c r="X15" s="270"/>
      <c r="Y15" s="270"/>
      <c r="Z15" s="270"/>
      <c r="AA15" s="270"/>
      <c r="AB15" s="270"/>
      <c r="AC15" s="270"/>
      <c r="AD15" s="270"/>
      <c r="AE15" s="270"/>
      <c r="AF15" s="270"/>
      <c r="AG15" s="270"/>
      <c r="AH15" s="270"/>
      <c r="AI15" s="235">
        <v>2074223</v>
      </c>
      <c r="AJ15" s="234">
        <v>2036223</v>
      </c>
      <c r="AK15" s="235">
        <v>38000</v>
      </c>
      <c r="AL15" s="270"/>
      <c r="AM15" s="270"/>
      <c r="AN15" s="270"/>
      <c r="AO15" s="270"/>
      <c r="AP15" s="270"/>
      <c r="AQ15" s="270"/>
      <c r="AR15" s="270"/>
      <c r="AS15" s="270"/>
      <c r="AT15" s="270"/>
      <c r="AU15" s="270"/>
      <c r="AV15" s="270"/>
      <c r="AW15" s="270"/>
      <c r="AX15" s="270"/>
      <c r="AY15" s="270"/>
      <c r="AZ15" s="270"/>
      <c r="BA15" s="235"/>
      <c r="BB15" s="270"/>
      <c r="BC15" s="270"/>
      <c r="BD15" s="270"/>
      <c r="BE15" s="270"/>
      <c r="BF15" s="270"/>
      <c r="BG15" s="270"/>
    </row>
    <row r="16" spans="1:59" ht="15.75" customHeight="1">
      <c r="A16" s="270"/>
      <c r="B16" s="111" t="s">
        <v>296</v>
      </c>
      <c r="C16" s="235">
        <v>238870</v>
      </c>
      <c r="D16" s="235"/>
      <c r="E16" s="235"/>
      <c r="F16" s="270"/>
      <c r="G16" s="270"/>
      <c r="H16" s="270"/>
      <c r="I16" s="270"/>
      <c r="J16" s="270"/>
      <c r="K16" s="270"/>
      <c r="L16" s="270"/>
      <c r="M16" s="270"/>
      <c r="N16" s="270"/>
      <c r="O16" s="270"/>
      <c r="P16" s="270"/>
      <c r="Q16" s="270"/>
      <c r="R16" s="270"/>
      <c r="S16" s="270"/>
      <c r="T16" s="270"/>
      <c r="U16" s="270"/>
      <c r="V16" s="270"/>
      <c r="W16" s="270"/>
      <c r="X16" s="270"/>
      <c r="Y16" s="270"/>
      <c r="Z16" s="270"/>
      <c r="AA16" s="270"/>
      <c r="AB16" s="270"/>
      <c r="AC16" s="270"/>
      <c r="AD16" s="270"/>
      <c r="AE16" s="270"/>
      <c r="AF16" s="270"/>
      <c r="AG16" s="270"/>
      <c r="AH16" s="270"/>
      <c r="AI16" s="270">
        <f t="shared" si="0"/>
        <v>238870</v>
      </c>
      <c r="AJ16" s="235">
        <v>218870</v>
      </c>
      <c r="AK16" s="235">
        <v>20000</v>
      </c>
      <c r="AL16" s="270"/>
      <c r="AM16" s="270"/>
      <c r="AN16" s="270"/>
      <c r="AO16" s="270"/>
      <c r="AP16" s="270"/>
      <c r="AQ16" s="270"/>
      <c r="AR16" s="270"/>
      <c r="AS16" s="270"/>
      <c r="AT16" s="270"/>
      <c r="AU16" s="270"/>
      <c r="AV16" s="270"/>
      <c r="AW16" s="270"/>
      <c r="AX16" s="270"/>
      <c r="AY16" s="270"/>
      <c r="AZ16" s="270"/>
      <c r="BA16" s="270"/>
      <c r="BB16" s="270"/>
      <c r="BC16" s="270"/>
      <c r="BD16" s="270"/>
      <c r="BE16" s="270"/>
      <c r="BF16" s="270"/>
      <c r="BG16" s="270"/>
    </row>
    <row r="17" spans="1:59" ht="15.75" customHeight="1">
      <c r="A17" s="273"/>
      <c r="B17" s="111" t="s">
        <v>208</v>
      </c>
      <c r="C17" s="242">
        <v>301948</v>
      </c>
      <c r="D17" s="242"/>
      <c r="E17" s="234"/>
      <c r="F17" s="273"/>
      <c r="G17" s="273"/>
      <c r="H17" s="273"/>
      <c r="I17" s="273"/>
      <c r="J17" s="273"/>
      <c r="K17" s="273"/>
      <c r="L17" s="273"/>
      <c r="M17" s="273"/>
      <c r="N17" s="273"/>
      <c r="O17" s="273"/>
      <c r="P17" s="273"/>
      <c r="Q17" s="273"/>
      <c r="R17" s="273"/>
      <c r="S17" s="273"/>
      <c r="T17" s="273"/>
      <c r="U17" s="273"/>
      <c r="V17" s="273"/>
      <c r="W17" s="273"/>
      <c r="X17" s="273"/>
      <c r="Y17" s="273"/>
      <c r="Z17" s="273"/>
      <c r="AA17" s="273"/>
      <c r="AB17" s="273"/>
      <c r="AC17" s="273"/>
      <c r="AD17" s="273"/>
      <c r="AE17" s="273"/>
      <c r="AF17" s="273"/>
      <c r="AG17" s="273"/>
      <c r="AH17" s="273"/>
      <c r="AI17" s="270">
        <f t="shared" si="0"/>
        <v>301948</v>
      </c>
      <c r="AJ17" s="234">
        <v>281948</v>
      </c>
      <c r="AK17" s="235">
        <v>20000</v>
      </c>
      <c r="AL17" s="273"/>
      <c r="AM17" s="273"/>
      <c r="AN17" s="273"/>
      <c r="AO17" s="273"/>
      <c r="AP17" s="273"/>
      <c r="AQ17" s="273"/>
      <c r="AR17" s="273"/>
      <c r="AS17" s="273"/>
      <c r="AT17" s="273"/>
      <c r="AU17" s="273"/>
      <c r="AV17" s="273"/>
      <c r="AW17" s="273"/>
      <c r="AX17" s="273"/>
      <c r="AY17" s="273"/>
      <c r="AZ17" s="273"/>
      <c r="BA17" s="273"/>
      <c r="BB17" s="273"/>
      <c r="BC17" s="273"/>
      <c r="BD17" s="273"/>
      <c r="BE17" s="273"/>
      <c r="BF17" s="273"/>
      <c r="BG17" s="273"/>
    </row>
    <row r="18" spans="1:59" ht="15.75" customHeight="1">
      <c r="A18" s="221"/>
      <c r="B18" s="111" t="s">
        <v>297</v>
      </c>
      <c r="C18" s="235">
        <v>381770</v>
      </c>
      <c r="D18" s="235"/>
      <c r="E18" s="235"/>
      <c r="F18" s="221"/>
      <c r="G18" s="221"/>
      <c r="H18" s="221"/>
      <c r="I18" s="221"/>
      <c r="J18" s="221"/>
      <c r="K18" s="221"/>
      <c r="L18" s="221"/>
      <c r="M18" s="221"/>
      <c r="N18" s="221"/>
      <c r="O18" s="221"/>
      <c r="P18" s="221"/>
      <c r="Q18" s="221"/>
      <c r="R18" s="221"/>
      <c r="S18" s="221"/>
      <c r="T18" s="221"/>
      <c r="U18" s="221"/>
      <c r="V18" s="221"/>
      <c r="W18" s="221"/>
      <c r="X18" s="221"/>
      <c r="Y18" s="221"/>
      <c r="Z18" s="221"/>
      <c r="AA18" s="221"/>
      <c r="AB18" s="221"/>
      <c r="AC18" s="221"/>
      <c r="AD18" s="221"/>
      <c r="AE18" s="221"/>
      <c r="AF18" s="221"/>
      <c r="AG18" s="221"/>
      <c r="AH18" s="221"/>
      <c r="AI18" s="270">
        <f t="shared" si="0"/>
        <v>381770</v>
      </c>
      <c r="AJ18" s="235">
        <v>361770</v>
      </c>
      <c r="AK18" s="235">
        <v>20000</v>
      </c>
      <c r="AL18" s="221"/>
      <c r="AM18" s="221"/>
      <c r="AN18" s="221"/>
      <c r="AO18" s="221"/>
      <c r="AP18" s="221"/>
      <c r="AQ18" s="221"/>
      <c r="AR18" s="221"/>
      <c r="AS18" s="221"/>
      <c r="AT18" s="221"/>
      <c r="AU18" s="221"/>
      <c r="AV18" s="221"/>
      <c r="AW18" s="221"/>
      <c r="AX18" s="221"/>
      <c r="AY18" s="221"/>
      <c r="AZ18" s="221"/>
      <c r="BA18" s="221"/>
      <c r="BB18" s="221"/>
      <c r="BC18" s="221"/>
      <c r="BD18" s="221"/>
      <c r="BE18" s="221"/>
      <c r="BF18" s="221"/>
      <c r="BG18" s="221"/>
    </row>
    <row r="19" spans="1:59" ht="15.75" customHeight="1">
      <c r="A19" s="221"/>
      <c r="B19" s="111" t="s">
        <v>298</v>
      </c>
      <c r="C19" s="235">
        <v>326936</v>
      </c>
      <c r="D19" s="235"/>
      <c r="E19" s="235"/>
      <c r="F19" s="221"/>
      <c r="G19" s="221"/>
      <c r="H19" s="221"/>
      <c r="I19" s="221"/>
      <c r="J19" s="221"/>
      <c r="K19" s="221"/>
      <c r="L19" s="221"/>
      <c r="M19" s="221"/>
      <c r="N19" s="221"/>
      <c r="O19" s="221"/>
      <c r="P19" s="221"/>
      <c r="Q19" s="221"/>
      <c r="R19" s="221"/>
      <c r="S19" s="221"/>
      <c r="T19" s="221"/>
      <c r="U19" s="221"/>
      <c r="V19" s="221"/>
      <c r="W19" s="221"/>
      <c r="X19" s="221"/>
      <c r="Y19" s="221"/>
      <c r="Z19" s="221"/>
      <c r="AA19" s="221"/>
      <c r="AB19" s="221"/>
      <c r="AC19" s="221"/>
      <c r="AD19" s="221"/>
      <c r="AE19" s="221"/>
      <c r="AF19" s="221"/>
      <c r="AG19" s="221"/>
      <c r="AH19" s="221"/>
      <c r="AI19" s="270">
        <f t="shared" si="0"/>
        <v>326936</v>
      </c>
      <c r="AJ19" s="235">
        <v>306936</v>
      </c>
      <c r="AK19" s="235">
        <v>20000</v>
      </c>
      <c r="AL19" s="221"/>
      <c r="AM19" s="221"/>
      <c r="AN19" s="221"/>
      <c r="AO19" s="221"/>
      <c r="AP19" s="221"/>
      <c r="AQ19" s="221"/>
      <c r="AR19" s="221"/>
      <c r="AS19" s="221"/>
      <c r="AT19" s="221"/>
      <c r="AU19" s="221"/>
      <c r="AV19" s="221"/>
      <c r="AW19" s="221"/>
      <c r="AX19" s="221"/>
      <c r="AY19" s="221"/>
      <c r="AZ19" s="221"/>
      <c r="BA19" s="221"/>
      <c r="BB19" s="221"/>
      <c r="BC19" s="221"/>
      <c r="BD19" s="221"/>
      <c r="BE19" s="221"/>
      <c r="BF19" s="221"/>
      <c r="BG19" s="221"/>
    </row>
    <row r="20" spans="1:59" ht="18" customHeight="1">
      <c r="A20" s="227"/>
      <c r="B20" s="111" t="s">
        <v>211</v>
      </c>
      <c r="C20" s="235">
        <v>504287</v>
      </c>
      <c r="D20" s="235"/>
      <c r="E20" s="235"/>
      <c r="F20" s="227"/>
      <c r="G20" s="227"/>
      <c r="H20" s="227"/>
      <c r="I20" s="227"/>
      <c r="J20" s="227"/>
      <c r="K20" s="227"/>
      <c r="L20" s="227"/>
      <c r="M20" s="227"/>
      <c r="N20" s="227"/>
      <c r="O20" s="227"/>
      <c r="P20" s="227"/>
      <c r="Q20" s="227"/>
      <c r="R20" s="227"/>
      <c r="S20" s="227"/>
      <c r="T20" s="227"/>
      <c r="U20" s="227"/>
      <c r="V20" s="227"/>
      <c r="W20" s="227"/>
      <c r="X20" s="227"/>
      <c r="Y20" s="227"/>
      <c r="Z20" s="227"/>
      <c r="AA20" s="227"/>
      <c r="AB20" s="227"/>
      <c r="AC20" s="227"/>
      <c r="AD20" s="227"/>
      <c r="AE20" s="227"/>
      <c r="AF20" s="227"/>
      <c r="AG20" s="227"/>
      <c r="AH20" s="227"/>
      <c r="AI20" s="270">
        <f t="shared" si="0"/>
        <v>504287</v>
      </c>
      <c r="AJ20" s="245">
        <v>484287</v>
      </c>
      <c r="AK20" s="235">
        <v>20000</v>
      </c>
      <c r="AL20" s="227"/>
      <c r="AM20" s="227"/>
      <c r="AN20" s="227"/>
      <c r="AO20" s="227"/>
      <c r="AP20" s="227"/>
      <c r="AQ20" s="227"/>
      <c r="AR20" s="227"/>
      <c r="AS20" s="227"/>
      <c r="AT20" s="227"/>
      <c r="AU20" s="227"/>
      <c r="AV20" s="227"/>
      <c r="AW20" s="227"/>
      <c r="AX20" s="227"/>
      <c r="AY20" s="227"/>
      <c r="AZ20" s="227"/>
      <c r="BA20" s="227"/>
      <c r="BB20" s="227"/>
      <c r="BC20" s="227"/>
      <c r="BD20" s="227"/>
      <c r="BE20" s="227"/>
      <c r="BF20" s="227"/>
      <c r="BG20" s="227"/>
    </row>
    <row r="21" spans="1:59" ht="18" customHeight="1">
      <c r="A21" s="227"/>
      <c r="B21" s="248" t="s">
        <v>181</v>
      </c>
      <c r="C21" s="246">
        <f>SUM(C8:C20)</f>
        <v>23695587</v>
      </c>
      <c r="D21" s="246">
        <f>SUM(D8:D20)</f>
        <v>1499068</v>
      </c>
      <c r="E21" s="246">
        <f>SUM(E8:E20)</f>
        <v>1499068</v>
      </c>
      <c r="F21" s="227"/>
      <c r="G21" s="227"/>
      <c r="H21" s="227"/>
      <c r="I21" s="246">
        <f>SUM(I8:I20)</f>
        <v>73000</v>
      </c>
      <c r="J21" s="246">
        <f>SUM(J8:J20)</f>
        <v>73000</v>
      </c>
      <c r="K21" s="227"/>
      <c r="L21" s="227"/>
      <c r="M21" s="227"/>
      <c r="N21" s="227"/>
      <c r="O21" s="227"/>
      <c r="P21" s="227"/>
      <c r="Q21" s="227"/>
      <c r="R21" s="227"/>
      <c r="S21" s="227"/>
      <c r="T21" s="227"/>
      <c r="U21" s="227"/>
      <c r="V21" s="227"/>
      <c r="W21" s="227"/>
      <c r="X21" s="227"/>
      <c r="Y21" s="227"/>
      <c r="Z21" s="227"/>
      <c r="AA21" s="227"/>
      <c r="AB21" s="227"/>
      <c r="AC21" s="227"/>
      <c r="AD21" s="227"/>
      <c r="AE21" s="227"/>
      <c r="AF21" s="227"/>
      <c r="AG21" s="227"/>
      <c r="AH21" s="227"/>
      <c r="AI21" s="270">
        <f t="shared" si="0"/>
        <v>20016017</v>
      </c>
      <c r="AJ21" s="246">
        <f>SUM(AJ9:AJ20)</f>
        <v>19070017</v>
      </c>
      <c r="AK21" s="246">
        <f>SUM(AK9:AK20)</f>
        <v>946000</v>
      </c>
      <c r="AL21" s="227"/>
      <c r="AM21" s="227"/>
      <c r="AN21" s="227"/>
      <c r="AO21" s="227"/>
      <c r="AP21" s="227"/>
      <c r="AQ21" s="227"/>
      <c r="AR21" s="227"/>
      <c r="AS21" s="227"/>
      <c r="AT21" s="227"/>
      <c r="AU21" s="227"/>
      <c r="AV21" s="227"/>
      <c r="AW21" s="246">
        <f>SUM(AW8:AW20)</f>
        <v>1657502</v>
      </c>
      <c r="AX21" s="227"/>
      <c r="AY21" s="227"/>
      <c r="AZ21" s="227"/>
      <c r="BA21" s="246">
        <f>SUM(BA8:BA20)</f>
        <v>1567572</v>
      </c>
      <c r="BB21" s="246">
        <f>SUM(BB8:BB20)</f>
        <v>89930</v>
      </c>
      <c r="BC21" s="227"/>
      <c r="BD21" s="227"/>
      <c r="BE21" s="227"/>
      <c r="BF21" s="227"/>
      <c r="BG21" s="227"/>
    </row>
  </sheetData>
  <mergeCells count="70">
    <mergeCell ref="A3:BB3"/>
    <mergeCell ref="BC3:BG3"/>
    <mergeCell ref="BF4:BG4"/>
    <mergeCell ref="A5:B5"/>
    <mergeCell ref="D5:H5"/>
    <mergeCell ref="AB5:AH5"/>
    <mergeCell ref="AI5:AL5"/>
    <mergeCell ref="AM5:AO5"/>
    <mergeCell ref="AP5:AS5"/>
    <mergeCell ref="AT5:AV5"/>
    <mergeCell ref="AW5:BB5"/>
    <mergeCell ref="BD5:BD7"/>
    <mergeCell ref="BE5:BE7"/>
    <mergeCell ref="BF5:BF7"/>
    <mergeCell ref="BG5:BG7"/>
    <mergeCell ref="A6:A7"/>
    <mergeCell ref="B6:B7"/>
    <mergeCell ref="C5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  <mergeCell ref="T6:T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  <mergeCell ref="AE6:AE7"/>
    <mergeCell ref="AF6:AF7"/>
    <mergeCell ref="AG6:AG7"/>
    <mergeCell ref="AH6:AH7"/>
    <mergeCell ref="AI6:AI7"/>
    <mergeCell ref="AJ6:AJ7"/>
    <mergeCell ref="AK6:AK7"/>
    <mergeCell ref="AL6:AL7"/>
    <mergeCell ref="AM6:AM7"/>
    <mergeCell ref="AN6:AN7"/>
    <mergeCell ref="AO6:AO7"/>
    <mergeCell ref="AP6:AP7"/>
    <mergeCell ref="AQ6:AQ7"/>
    <mergeCell ref="AR6:AR7"/>
    <mergeCell ref="AS6:AS7"/>
    <mergeCell ref="AT6:AT7"/>
    <mergeCell ref="AZ6:AZ7"/>
    <mergeCell ref="BA6:BA7"/>
    <mergeCell ref="BB6:BB7"/>
    <mergeCell ref="BC5:BC7"/>
    <mergeCell ref="AU6:AU7"/>
    <mergeCell ref="AV6:AV7"/>
    <mergeCell ref="AW6:AW7"/>
    <mergeCell ref="AX6:AX7"/>
    <mergeCell ref="AY6:AY7"/>
  </mergeCells>
  <phoneticPr fontId="67" type="noConversion"/>
  <printOptions horizontalCentered="1"/>
  <pageMargins left="0.55000000000000004" right="0.55000000000000004" top="0.62916666666666698" bottom="0.58888888888888902" header="0.9" footer="0.50902777777777797"/>
  <pageSetup paperSize="9" fitToWidth="0" fitToHeight="0" pageOrder="overThenDown" orientation="landscape" horizontalDpi="300" verticalDpi="300"/>
  <headerFooter alignWithMargins="0">
    <oddHeader>&amp;C&amp;"+"&amp;20&amp;B公共预算拨款安排支出表（政府预算经济分类）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1:DQ19"/>
  <sheetViews>
    <sheetView workbookViewId="0">
      <selection activeCell="E18" sqref="E18"/>
    </sheetView>
  </sheetViews>
  <sheetFormatPr defaultColWidth="9.140625" defaultRowHeight="12.75"/>
  <cols>
    <col min="1" max="1" width="16.5703125" customWidth="1"/>
    <col min="2" max="2" width="19.85546875" customWidth="1"/>
    <col min="3" max="3" width="15.42578125" customWidth="1"/>
    <col min="4" max="4" width="16.140625" customWidth="1"/>
    <col min="5" max="5" width="16.85546875" customWidth="1"/>
    <col min="6" max="6" width="13.42578125" customWidth="1"/>
    <col min="7" max="7" width="14.28515625" customWidth="1"/>
    <col min="8" max="8" width="13.140625" customWidth="1"/>
    <col min="9" max="10" width="6.85546875" customWidth="1"/>
    <col min="11" max="11" width="10.85546875" customWidth="1"/>
    <col min="12" max="12" width="7.7109375" customWidth="1"/>
    <col min="13" max="13" width="9" customWidth="1"/>
    <col min="14" max="14" width="12.5703125" customWidth="1"/>
    <col min="15" max="15" width="12" customWidth="1"/>
    <col min="16" max="19" width="7.28515625" customWidth="1"/>
    <col min="20" max="20" width="9.7109375" customWidth="1"/>
    <col min="21" max="25" width="7.28515625" customWidth="1"/>
    <col min="26" max="26" width="9.7109375" customWidth="1"/>
    <col min="27" max="31" width="6.5703125" customWidth="1"/>
    <col min="32" max="32" width="8.42578125" customWidth="1"/>
    <col min="33" max="38" width="6.5703125" customWidth="1"/>
    <col min="39" max="39" width="10.140625" customWidth="1"/>
    <col min="40" max="40" width="13.5703125" customWidth="1"/>
    <col min="41" max="41" width="7.28515625" customWidth="1"/>
    <col min="42" max="42" width="12.7109375" customWidth="1"/>
    <col min="43" max="44" width="7.28515625" customWidth="1"/>
    <col min="45" max="45" width="9.42578125" customWidth="1"/>
    <col min="46" max="52" width="7.28515625" customWidth="1"/>
    <col min="53" max="53" width="10" customWidth="1"/>
    <col min="54" max="54" width="11" customWidth="1"/>
    <col min="55" max="62" width="9" customWidth="1"/>
    <col min="63" max="63" width="10.85546875" customWidth="1"/>
    <col min="64" max="69" width="8.85546875" customWidth="1"/>
    <col min="70" max="70" width="8.42578125" customWidth="1"/>
    <col min="71" max="71" width="9.140625" customWidth="1"/>
    <col min="72" max="72" width="8.42578125" customWidth="1"/>
    <col min="73" max="73" width="9.5703125" customWidth="1"/>
    <col min="74" max="76" width="8.42578125" customWidth="1"/>
    <col min="77" max="78" width="10" customWidth="1"/>
    <col min="79" max="80" width="10.140625" customWidth="1"/>
    <col min="81" max="81" width="8.42578125" customWidth="1"/>
    <col min="82" max="82" width="9.140625" customWidth="1"/>
    <col min="83" max="83" width="9" customWidth="1"/>
    <col min="84" max="84" width="9.140625" customWidth="1"/>
    <col min="85" max="85" width="10.85546875" customWidth="1"/>
    <col min="86" max="87" width="8.140625" customWidth="1"/>
    <col min="88" max="88" width="9" customWidth="1"/>
    <col min="89" max="89" width="8.28515625" customWidth="1"/>
    <col min="90" max="90" width="9" customWidth="1"/>
    <col min="91" max="92" width="8.140625" customWidth="1"/>
    <col min="93" max="93" width="8.28515625" customWidth="1"/>
    <col min="94" max="94" width="9" customWidth="1"/>
    <col min="95" max="95" width="8.5703125" customWidth="1"/>
    <col min="96" max="97" width="9" customWidth="1"/>
    <col min="98" max="98" width="10.28515625" customWidth="1"/>
    <col min="99" max="99" width="11.140625" customWidth="1"/>
    <col min="100" max="100" width="8.85546875" customWidth="1"/>
    <col min="101" max="102" width="8.42578125" customWidth="1"/>
    <col min="103" max="104" width="8.85546875" customWidth="1"/>
    <col min="105" max="105" width="11.42578125" customWidth="1"/>
    <col min="106" max="108" width="8.85546875" customWidth="1"/>
    <col min="109" max="109" width="9.5703125" customWidth="1"/>
    <col min="110" max="112" width="8.85546875" customWidth="1"/>
    <col min="113" max="114" width="9.85546875" customWidth="1"/>
    <col min="117" max="120" width="5.7109375" customWidth="1"/>
    <col min="121" max="121" width="15.42578125" customWidth="1"/>
  </cols>
  <sheetData>
    <row r="1" spans="1:121" ht="30" customHeight="1">
      <c r="A1" s="229" t="s">
        <v>299</v>
      </c>
    </row>
    <row r="2" spans="1:121" ht="33" customHeight="1">
      <c r="A2" s="230"/>
      <c r="K2" s="247"/>
      <c r="L2" s="230"/>
      <c r="Y2" s="391"/>
      <c r="Z2" s="391"/>
      <c r="AA2" s="230"/>
      <c r="AL2" s="391"/>
      <c r="AM2" s="391"/>
      <c r="AN2" s="230"/>
      <c r="BA2" s="391"/>
      <c r="BB2" s="391"/>
      <c r="BC2" s="230"/>
      <c r="BP2" s="391"/>
      <c r="BQ2" s="391"/>
      <c r="BR2" s="230"/>
      <c r="CE2" s="391"/>
      <c r="CF2" s="391"/>
      <c r="CG2" s="230"/>
      <c r="CT2" s="391"/>
      <c r="CU2" s="391"/>
      <c r="CV2" s="230"/>
      <c r="DI2" s="391"/>
      <c r="DJ2" s="391"/>
      <c r="DP2" s="229" t="s">
        <v>75</v>
      </c>
      <c r="DQ2" s="229"/>
    </row>
    <row r="3" spans="1:121" ht="18" customHeight="1">
      <c r="A3" s="388" t="s">
        <v>165</v>
      </c>
      <c r="B3" s="388"/>
      <c r="C3" s="388" t="s">
        <v>212</v>
      </c>
      <c r="D3" s="388" t="s">
        <v>214</v>
      </c>
      <c r="E3" s="388"/>
      <c r="F3" s="388"/>
      <c r="G3" s="388"/>
      <c r="H3" s="388"/>
      <c r="I3" s="388"/>
      <c r="J3" s="388"/>
      <c r="K3" s="388"/>
      <c r="L3" s="390" t="s">
        <v>214</v>
      </c>
      <c r="M3" s="390"/>
      <c r="N3" s="390"/>
      <c r="O3" s="390"/>
      <c r="P3" s="390"/>
      <c r="Q3" s="390"/>
      <c r="R3" s="390"/>
      <c r="S3" s="390"/>
      <c r="T3" s="390"/>
      <c r="U3" s="390"/>
      <c r="V3" s="390"/>
      <c r="W3" s="390"/>
      <c r="X3" s="390"/>
      <c r="Y3" s="390"/>
      <c r="Z3" s="390"/>
      <c r="AA3" s="390" t="s">
        <v>214</v>
      </c>
      <c r="AB3" s="390"/>
      <c r="AC3" s="390"/>
      <c r="AD3" s="390"/>
      <c r="AE3" s="390"/>
      <c r="AF3" s="390"/>
      <c r="AG3" s="390"/>
      <c r="AH3" s="390"/>
      <c r="AI3" s="390"/>
      <c r="AJ3" s="390"/>
      <c r="AK3" s="390"/>
      <c r="AL3" s="390"/>
      <c r="AM3" s="390"/>
      <c r="AN3" s="388" t="s">
        <v>214</v>
      </c>
      <c r="AO3" s="388"/>
      <c r="AP3" s="388"/>
      <c r="AQ3" s="388"/>
      <c r="AR3" s="388"/>
      <c r="AS3" s="388"/>
      <c r="AT3" s="388"/>
      <c r="AU3" s="388"/>
      <c r="AV3" s="388"/>
      <c r="AW3" s="388"/>
      <c r="AX3" s="388"/>
      <c r="AY3" s="388"/>
      <c r="AZ3" s="388"/>
      <c r="BA3" s="388"/>
      <c r="BB3" s="392" t="s">
        <v>215</v>
      </c>
      <c r="BC3" s="393"/>
      <c r="BD3" s="393"/>
      <c r="BE3" s="393"/>
      <c r="BF3" s="393"/>
      <c r="BG3" s="393"/>
      <c r="BH3" s="393"/>
      <c r="BI3" s="393"/>
      <c r="BJ3" s="393"/>
      <c r="BK3" s="393"/>
      <c r="BL3" s="393"/>
      <c r="BM3" s="393"/>
      <c r="BN3" s="393"/>
      <c r="BO3" s="393"/>
      <c r="BP3" s="393"/>
      <c r="BQ3" s="394"/>
      <c r="BR3" s="388" t="s">
        <v>215</v>
      </c>
      <c r="BS3" s="388"/>
      <c r="BT3" s="388"/>
      <c r="BU3" s="388"/>
      <c r="BV3" s="388"/>
      <c r="BW3" s="388"/>
      <c r="BX3" s="388"/>
      <c r="BY3" s="388"/>
      <c r="BZ3" s="388"/>
      <c r="CA3" s="388"/>
      <c r="CB3" s="388"/>
      <c r="CC3" s="388"/>
      <c r="CD3" s="388"/>
      <c r="CE3" s="388"/>
      <c r="CF3" s="388"/>
      <c r="CG3" s="388" t="s">
        <v>215</v>
      </c>
      <c r="CH3" s="388"/>
      <c r="CI3" s="388"/>
      <c r="CJ3" s="388"/>
      <c r="CK3" s="388"/>
      <c r="CL3" s="388"/>
      <c r="CM3" s="388"/>
      <c r="CN3" s="388"/>
      <c r="CO3" s="388"/>
      <c r="CP3" s="388"/>
      <c r="CQ3" s="388"/>
      <c r="CR3" s="388"/>
      <c r="CS3" s="388"/>
      <c r="CT3" s="388"/>
      <c r="CU3" s="388"/>
      <c r="CV3" s="388" t="s">
        <v>215</v>
      </c>
      <c r="CW3" s="388"/>
      <c r="CX3" s="388"/>
      <c r="CY3" s="388"/>
      <c r="CZ3" s="388"/>
      <c r="DA3" s="388"/>
      <c r="DB3" s="388"/>
      <c r="DC3" s="388"/>
      <c r="DD3" s="388"/>
      <c r="DE3" s="388"/>
      <c r="DF3" s="388"/>
      <c r="DG3" s="388"/>
      <c r="DH3" s="388"/>
      <c r="DI3" s="388"/>
      <c r="DJ3" s="388"/>
      <c r="DK3" s="388"/>
      <c r="DL3" s="388"/>
      <c r="DM3" s="384" t="s">
        <v>250</v>
      </c>
      <c r="DN3" s="384" t="s">
        <v>300</v>
      </c>
      <c r="DO3" s="384" t="s">
        <v>254</v>
      </c>
      <c r="DP3" s="384" t="s">
        <v>255</v>
      </c>
      <c r="DQ3" s="384" t="s">
        <v>256</v>
      </c>
    </row>
    <row r="4" spans="1:121" ht="18" customHeight="1">
      <c r="A4" s="368" t="s">
        <v>179</v>
      </c>
      <c r="B4" s="368" t="s">
        <v>221</v>
      </c>
      <c r="C4" s="388"/>
      <c r="D4" s="388" t="s">
        <v>257</v>
      </c>
      <c r="E4" s="388" t="s">
        <v>234</v>
      </c>
      <c r="F4" s="388"/>
      <c r="G4" s="388"/>
      <c r="H4" s="388"/>
      <c r="I4" s="388"/>
      <c r="J4" s="388"/>
      <c r="K4" s="388"/>
      <c r="L4" s="390" t="s">
        <v>234</v>
      </c>
      <c r="M4" s="390"/>
      <c r="N4" s="388" t="s">
        <v>235</v>
      </c>
      <c r="O4" s="388"/>
      <c r="P4" s="388"/>
      <c r="Q4" s="388"/>
      <c r="R4" s="388"/>
      <c r="S4" s="388"/>
      <c r="T4" s="388"/>
      <c r="U4" s="388"/>
      <c r="V4" s="388"/>
      <c r="W4" s="388"/>
      <c r="X4" s="388"/>
      <c r="Y4" s="388"/>
      <c r="Z4" s="388"/>
      <c r="AA4" s="388" t="s">
        <v>235</v>
      </c>
      <c r="AB4" s="388"/>
      <c r="AC4" s="388"/>
      <c r="AD4" s="388"/>
      <c r="AE4" s="388"/>
      <c r="AF4" s="388"/>
      <c r="AG4" s="388"/>
      <c r="AH4" s="388"/>
      <c r="AI4" s="388"/>
      <c r="AJ4" s="388"/>
      <c r="AK4" s="388"/>
      <c r="AL4" s="388"/>
      <c r="AM4" s="388"/>
      <c r="AN4" s="388" t="s">
        <v>251</v>
      </c>
      <c r="AO4" s="388"/>
      <c r="AP4" s="388"/>
      <c r="AQ4" s="388"/>
      <c r="AR4" s="388"/>
      <c r="AS4" s="388"/>
      <c r="AT4" s="388"/>
      <c r="AU4" s="388"/>
      <c r="AV4" s="388"/>
      <c r="AW4" s="388"/>
      <c r="AX4" s="388"/>
      <c r="AY4" s="388"/>
      <c r="AZ4" s="388"/>
      <c r="BA4" s="388"/>
      <c r="BB4" s="388" t="s">
        <v>257</v>
      </c>
      <c r="BC4" s="388" t="s">
        <v>301</v>
      </c>
      <c r="BD4" s="388"/>
      <c r="BE4" s="388"/>
      <c r="BF4" s="388"/>
      <c r="BG4" s="388"/>
      <c r="BH4" s="388"/>
      <c r="BI4" s="388"/>
      <c r="BJ4" s="388"/>
      <c r="BK4" s="388"/>
      <c r="BL4" s="388"/>
      <c r="BM4" s="388"/>
      <c r="BN4" s="388"/>
      <c r="BO4" s="388"/>
      <c r="BP4" s="388"/>
      <c r="BQ4" s="388"/>
      <c r="BR4" s="388" t="s">
        <v>301</v>
      </c>
      <c r="BS4" s="388"/>
      <c r="BT4" s="388"/>
      <c r="BU4" s="388"/>
      <c r="BV4" s="388"/>
      <c r="BW4" s="388"/>
      <c r="BX4" s="388"/>
      <c r="BY4" s="388"/>
      <c r="BZ4" s="388"/>
      <c r="CA4" s="388"/>
      <c r="CB4" s="388"/>
      <c r="CC4" s="388"/>
      <c r="CD4" s="388"/>
      <c r="CE4" s="388"/>
      <c r="CF4" s="388"/>
      <c r="CG4" s="388" t="s">
        <v>301</v>
      </c>
      <c r="CH4" s="388"/>
      <c r="CI4" s="388"/>
      <c r="CJ4" s="388"/>
      <c r="CK4" s="388" t="s">
        <v>302</v>
      </c>
      <c r="CL4" s="388"/>
      <c r="CM4" s="388"/>
      <c r="CN4" s="388"/>
      <c r="CO4" s="388"/>
      <c r="CP4" s="388"/>
      <c r="CQ4" s="388"/>
      <c r="CR4" s="388"/>
      <c r="CS4" s="388"/>
      <c r="CT4" s="388"/>
      <c r="CU4" s="388"/>
      <c r="CV4" s="388" t="s">
        <v>278</v>
      </c>
      <c r="CW4" s="388"/>
      <c r="CX4" s="388"/>
      <c r="CY4" s="388"/>
      <c r="CZ4" s="388"/>
      <c r="DA4" s="388"/>
      <c r="DB4" s="388"/>
      <c r="DC4" s="388"/>
      <c r="DD4" s="388"/>
      <c r="DE4" s="388"/>
      <c r="DF4" s="388"/>
      <c r="DG4" s="388"/>
      <c r="DH4" s="388"/>
      <c r="DI4" s="388"/>
      <c r="DJ4" s="388"/>
      <c r="DK4" s="252" t="s">
        <v>229</v>
      </c>
      <c r="DL4" s="227"/>
      <c r="DM4" s="384"/>
      <c r="DN4" s="384"/>
      <c r="DO4" s="384"/>
      <c r="DP4" s="384"/>
      <c r="DQ4" s="384"/>
    </row>
    <row r="5" spans="1:121" ht="36">
      <c r="A5" s="368"/>
      <c r="B5" s="368"/>
      <c r="C5" s="388"/>
      <c r="D5" s="388"/>
      <c r="E5" s="232" t="s">
        <v>257</v>
      </c>
      <c r="F5" s="232" t="s">
        <v>303</v>
      </c>
      <c r="G5" s="232" t="s">
        <v>304</v>
      </c>
      <c r="H5" s="232" t="s">
        <v>305</v>
      </c>
      <c r="I5" s="232" t="s">
        <v>306</v>
      </c>
      <c r="J5" s="232" t="s">
        <v>307</v>
      </c>
      <c r="K5" s="232" t="s">
        <v>308</v>
      </c>
      <c r="L5" s="232" t="s">
        <v>309</v>
      </c>
      <c r="M5" s="232" t="s">
        <v>261</v>
      </c>
      <c r="N5" s="232" t="s">
        <v>257</v>
      </c>
      <c r="O5" s="232" t="s">
        <v>310</v>
      </c>
      <c r="P5" s="232" t="s">
        <v>311</v>
      </c>
      <c r="Q5" s="232" t="s">
        <v>312</v>
      </c>
      <c r="R5" s="232" t="s">
        <v>313</v>
      </c>
      <c r="S5" s="232" t="s">
        <v>314</v>
      </c>
      <c r="T5" s="232" t="s">
        <v>315</v>
      </c>
      <c r="U5" s="232" t="s">
        <v>267</v>
      </c>
      <c r="V5" s="232" t="s">
        <v>264</v>
      </c>
      <c r="W5" s="232" t="s">
        <v>316</v>
      </c>
      <c r="X5" s="232" t="s">
        <v>317</v>
      </c>
      <c r="Y5" s="232" t="s">
        <v>269</v>
      </c>
      <c r="Z5" s="232" t="s">
        <v>318</v>
      </c>
      <c r="AA5" s="232" t="s">
        <v>319</v>
      </c>
      <c r="AB5" s="232" t="s">
        <v>320</v>
      </c>
      <c r="AC5" s="232" t="s">
        <v>321</v>
      </c>
      <c r="AD5" s="232" t="s">
        <v>263</v>
      </c>
      <c r="AE5" s="232" t="s">
        <v>322</v>
      </c>
      <c r="AF5" s="232" t="s">
        <v>268</v>
      </c>
      <c r="AG5" s="232" t="s">
        <v>323</v>
      </c>
      <c r="AH5" s="232" t="s">
        <v>324</v>
      </c>
      <c r="AI5" s="232" t="s">
        <v>325</v>
      </c>
      <c r="AJ5" s="232" t="s">
        <v>266</v>
      </c>
      <c r="AK5" s="232" t="s">
        <v>320</v>
      </c>
      <c r="AL5" s="232" t="s">
        <v>326</v>
      </c>
      <c r="AM5" s="232" t="s">
        <v>271</v>
      </c>
      <c r="AN5" s="232" t="s">
        <v>257</v>
      </c>
      <c r="AO5" s="232" t="s">
        <v>327</v>
      </c>
      <c r="AP5" s="232" t="s">
        <v>328</v>
      </c>
      <c r="AQ5" s="232" t="s">
        <v>329</v>
      </c>
      <c r="AR5" s="232" t="s">
        <v>330</v>
      </c>
      <c r="AS5" s="232" t="s">
        <v>331</v>
      </c>
      <c r="AT5" s="232" t="s">
        <v>332</v>
      </c>
      <c r="AU5" s="232" t="s">
        <v>333</v>
      </c>
      <c r="AV5" s="232" t="s">
        <v>288</v>
      </c>
      <c r="AW5" s="232" t="s">
        <v>334</v>
      </c>
      <c r="AX5" s="232" t="s">
        <v>260</v>
      </c>
      <c r="AY5" s="232" t="s">
        <v>335</v>
      </c>
      <c r="AZ5" s="232" t="s">
        <v>336</v>
      </c>
      <c r="BA5" s="232" t="s">
        <v>337</v>
      </c>
      <c r="BB5" s="388"/>
      <c r="BC5" s="232" t="s">
        <v>257</v>
      </c>
      <c r="BD5" s="232" t="s">
        <v>338</v>
      </c>
      <c r="BE5" s="232" t="s">
        <v>339</v>
      </c>
      <c r="BF5" s="232" t="s">
        <v>340</v>
      </c>
      <c r="BG5" s="232" t="s">
        <v>341</v>
      </c>
      <c r="BH5" s="232" t="s">
        <v>342</v>
      </c>
      <c r="BI5" s="232" t="s">
        <v>343</v>
      </c>
      <c r="BJ5" s="232" t="s">
        <v>344</v>
      </c>
      <c r="BK5" s="232" t="s">
        <v>345</v>
      </c>
      <c r="BL5" s="232" t="s">
        <v>310</v>
      </c>
      <c r="BM5" s="232" t="s">
        <v>311</v>
      </c>
      <c r="BN5" s="232" t="s">
        <v>312</v>
      </c>
      <c r="BO5" s="232" t="s">
        <v>313</v>
      </c>
      <c r="BP5" s="232" t="s">
        <v>316</v>
      </c>
      <c r="BQ5" s="232" t="s">
        <v>314</v>
      </c>
      <c r="BR5" s="232" t="s">
        <v>317</v>
      </c>
      <c r="BS5" s="232" t="s">
        <v>319</v>
      </c>
      <c r="BT5" s="232" t="s">
        <v>315</v>
      </c>
      <c r="BU5" s="232" t="s">
        <v>270</v>
      </c>
      <c r="BV5" s="232" t="s">
        <v>321</v>
      </c>
      <c r="BW5" s="232" t="s">
        <v>263</v>
      </c>
      <c r="BX5" s="232" t="s">
        <v>264</v>
      </c>
      <c r="BY5" s="232" t="s">
        <v>267</v>
      </c>
      <c r="BZ5" s="232" t="s">
        <v>323</v>
      </c>
      <c r="CA5" s="232" t="s">
        <v>346</v>
      </c>
      <c r="CB5" s="232" t="s">
        <v>324</v>
      </c>
      <c r="CC5" s="232" t="s">
        <v>325</v>
      </c>
      <c r="CD5" s="232" t="s">
        <v>266</v>
      </c>
      <c r="CE5" s="232" t="s">
        <v>326</v>
      </c>
      <c r="CF5" s="232" t="s">
        <v>320</v>
      </c>
      <c r="CG5" s="232" t="s">
        <v>269</v>
      </c>
      <c r="CH5" s="232" t="s">
        <v>318</v>
      </c>
      <c r="CI5" s="232" t="s">
        <v>347</v>
      </c>
      <c r="CJ5" s="232" t="s">
        <v>261</v>
      </c>
      <c r="CK5" s="232" t="s">
        <v>257</v>
      </c>
      <c r="CL5" s="232" t="s">
        <v>279</v>
      </c>
      <c r="CM5" s="232" t="s">
        <v>348</v>
      </c>
      <c r="CN5" s="232" t="s">
        <v>349</v>
      </c>
      <c r="CO5" s="232" t="s">
        <v>273</v>
      </c>
      <c r="CP5" s="232" t="s">
        <v>277</v>
      </c>
      <c r="CQ5" s="232" t="s">
        <v>350</v>
      </c>
      <c r="CR5" s="232" t="s">
        <v>351</v>
      </c>
      <c r="CS5" s="232" t="s">
        <v>274</v>
      </c>
      <c r="CT5" s="232" t="s">
        <v>352</v>
      </c>
      <c r="CU5" s="232" t="s">
        <v>353</v>
      </c>
      <c r="CV5" s="232" t="s">
        <v>279</v>
      </c>
      <c r="CW5" s="232" t="s">
        <v>348</v>
      </c>
      <c r="CX5" s="232" t="s">
        <v>349</v>
      </c>
      <c r="CY5" s="232" t="s">
        <v>273</v>
      </c>
      <c r="CZ5" s="232" t="s">
        <v>277</v>
      </c>
      <c r="DA5" s="232" t="s">
        <v>354</v>
      </c>
      <c r="DB5" s="232" t="s">
        <v>351</v>
      </c>
      <c r="DC5" s="232" t="s">
        <v>355</v>
      </c>
      <c r="DD5" s="232" t="s">
        <v>356</v>
      </c>
      <c r="DE5" s="232" t="s">
        <v>357</v>
      </c>
      <c r="DF5" s="232" t="s">
        <v>358</v>
      </c>
      <c r="DG5" s="232" t="s">
        <v>274</v>
      </c>
      <c r="DH5" s="232" t="s">
        <v>352</v>
      </c>
      <c r="DI5" s="232" t="s">
        <v>359</v>
      </c>
      <c r="DJ5" s="232" t="s">
        <v>278</v>
      </c>
      <c r="DK5" s="253" t="s">
        <v>286</v>
      </c>
      <c r="DL5" s="253" t="s">
        <v>286</v>
      </c>
      <c r="DM5" s="384"/>
      <c r="DN5" s="384"/>
      <c r="DO5" s="384"/>
      <c r="DP5" s="384"/>
      <c r="DQ5" s="384"/>
    </row>
    <row r="6" spans="1:121" s="227" customFormat="1" ht="24.95" customHeight="1">
      <c r="A6" s="233" t="s">
        <v>181</v>
      </c>
      <c r="B6" s="219" t="s">
        <v>199</v>
      </c>
      <c r="C6" s="234">
        <v>2595434</v>
      </c>
      <c r="D6" s="234">
        <v>2145434</v>
      </c>
      <c r="E6" s="234">
        <v>1499068</v>
      </c>
      <c r="F6" s="234">
        <v>1499068</v>
      </c>
      <c r="G6" s="234"/>
      <c r="H6" s="234"/>
      <c r="I6" s="234"/>
      <c r="J6" s="196"/>
      <c r="K6" s="196"/>
      <c r="L6" s="196"/>
      <c r="M6" s="196"/>
      <c r="N6" s="234">
        <v>73000</v>
      </c>
      <c r="O6" s="234">
        <v>73000</v>
      </c>
      <c r="P6" s="196"/>
      <c r="Q6" s="196"/>
      <c r="R6" s="196"/>
      <c r="S6" s="196"/>
      <c r="T6" s="234"/>
      <c r="U6" s="196"/>
      <c r="V6" s="196"/>
      <c r="W6" s="196"/>
      <c r="X6" s="196"/>
      <c r="Y6" s="196"/>
      <c r="Z6" s="234"/>
      <c r="AA6" s="196"/>
      <c r="AB6" s="196"/>
      <c r="AC6" s="196"/>
      <c r="AD6" s="196"/>
      <c r="AE6" s="234"/>
      <c r="AF6" s="196"/>
      <c r="AG6" s="196"/>
      <c r="AH6" s="196"/>
      <c r="AI6" s="196"/>
      <c r="AJ6" s="196"/>
      <c r="AK6" s="196"/>
      <c r="AL6" s="234"/>
      <c r="AM6" s="234"/>
      <c r="AN6" s="234">
        <f>AP6+AS6</f>
        <v>573366</v>
      </c>
      <c r="AO6" s="196"/>
      <c r="AP6" s="202">
        <v>561366</v>
      </c>
      <c r="AQ6" s="196"/>
      <c r="AR6" s="234"/>
      <c r="AS6" s="202">
        <v>12000</v>
      </c>
      <c r="AT6" s="196"/>
      <c r="AU6" s="196"/>
      <c r="AV6" s="196"/>
      <c r="AW6" s="196"/>
      <c r="AX6" s="234"/>
      <c r="AY6" s="234"/>
      <c r="AZ6" s="196"/>
      <c r="BA6" s="234"/>
      <c r="BB6" s="196">
        <v>450000</v>
      </c>
      <c r="BC6" s="196"/>
      <c r="BD6" s="196"/>
      <c r="BE6" s="196"/>
      <c r="BF6" s="196"/>
      <c r="BG6" s="196"/>
      <c r="BH6" s="196"/>
      <c r="BI6" s="196"/>
      <c r="BJ6" s="196"/>
      <c r="BK6" s="196"/>
      <c r="BL6" s="196"/>
      <c r="BM6" s="196"/>
      <c r="BN6" s="196"/>
      <c r="BO6" s="196"/>
      <c r="BP6" s="196"/>
      <c r="BQ6" s="196"/>
      <c r="BR6" s="196"/>
      <c r="BS6" s="196"/>
      <c r="BT6" s="196"/>
      <c r="BU6" s="196"/>
      <c r="BV6" s="196"/>
      <c r="BW6" s="196"/>
      <c r="BX6" s="196"/>
      <c r="BY6" s="196"/>
      <c r="BZ6" s="196"/>
      <c r="CA6" s="196"/>
      <c r="CB6" s="196"/>
      <c r="CC6" s="196"/>
      <c r="CD6" s="196"/>
      <c r="CE6" s="196"/>
      <c r="CF6" s="196"/>
      <c r="CG6" s="196"/>
      <c r="CH6" s="196"/>
      <c r="CI6" s="196"/>
      <c r="CJ6" s="196"/>
      <c r="CK6" s="196"/>
      <c r="CL6" s="196"/>
      <c r="CM6" s="196"/>
      <c r="CN6" s="196"/>
      <c r="CO6" s="196"/>
      <c r="CP6" s="196"/>
      <c r="CQ6" s="196"/>
      <c r="CR6" s="196"/>
      <c r="CS6" s="196"/>
      <c r="CT6" s="196"/>
      <c r="CU6" s="196"/>
      <c r="CV6" s="196"/>
      <c r="CW6" s="196"/>
      <c r="CX6" s="196"/>
      <c r="CY6" s="196"/>
      <c r="CZ6" s="196"/>
      <c r="DA6" s="196"/>
      <c r="DB6" s="196"/>
      <c r="DC6" s="196"/>
      <c r="DD6" s="196"/>
      <c r="DE6" s="196"/>
      <c r="DF6" s="196"/>
      <c r="DG6" s="196"/>
      <c r="DH6" s="196"/>
      <c r="DI6" s="196"/>
      <c r="DJ6" s="196"/>
      <c r="DK6" s="254"/>
      <c r="DL6" s="254"/>
      <c r="DM6" s="255"/>
      <c r="DN6" s="254"/>
      <c r="DO6" s="254"/>
      <c r="DP6" s="254"/>
      <c r="DQ6" s="254">
        <v>450000</v>
      </c>
    </row>
    <row r="7" spans="1:121" ht="20.25" customHeight="1">
      <c r="A7" s="233"/>
      <c r="B7" s="111" t="s">
        <v>292</v>
      </c>
      <c r="C7" s="235">
        <v>3520065</v>
      </c>
      <c r="D7" s="235">
        <v>3520065</v>
      </c>
      <c r="E7" s="235">
        <v>2956297</v>
      </c>
      <c r="F7" s="235">
        <v>1287084</v>
      </c>
      <c r="G7" s="235">
        <v>1561956</v>
      </c>
      <c r="H7" s="235">
        <v>107257</v>
      </c>
      <c r="I7" s="235"/>
      <c r="J7" s="111"/>
      <c r="K7" s="111"/>
      <c r="L7" s="111"/>
      <c r="M7" s="111"/>
      <c r="N7" s="235">
        <v>76500</v>
      </c>
      <c r="O7" s="235">
        <v>47500</v>
      </c>
      <c r="P7" s="111">
        <v>4000</v>
      </c>
      <c r="Q7" s="111"/>
      <c r="R7" s="111"/>
      <c r="S7" s="111">
        <v>5000</v>
      </c>
      <c r="T7" s="235"/>
      <c r="U7" s="111"/>
      <c r="V7" s="111"/>
      <c r="W7" s="111"/>
      <c r="X7" s="111"/>
      <c r="Y7" s="111">
        <v>20000</v>
      </c>
      <c r="Z7" s="235"/>
      <c r="AA7" s="111"/>
      <c r="AB7" s="111"/>
      <c r="AC7" s="111"/>
      <c r="AD7" s="111"/>
      <c r="AE7" s="235"/>
      <c r="AF7" s="111"/>
      <c r="AG7" s="111"/>
      <c r="AH7" s="111"/>
      <c r="AI7" s="111"/>
      <c r="AJ7" s="111"/>
      <c r="AK7" s="111"/>
      <c r="AL7" s="235"/>
      <c r="AM7" s="235"/>
      <c r="AN7" s="235">
        <v>459768</v>
      </c>
      <c r="AO7" s="111"/>
      <c r="AP7" s="235">
        <v>455568</v>
      </c>
      <c r="AQ7" s="111"/>
      <c r="AR7" s="235"/>
      <c r="AS7" s="111">
        <v>4200</v>
      </c>
      <c r="AT7" s="111"/>
      <c r="AU7" s="111"/>
      <c r="AV7" s="111"/>
      <c r="AW7" s="111"/>
      <c r="AX7" s="235"/>
      <c r="AY7" s="235"/>
      <c r="AZ7" s="111"/>
      <c r="BA7" s="235"/>
      <c r="BB7" s="111"/>
      <c r="BC7" s="111"/>
      <c r="BD7" s="111"/>
      <c r="BE7" s="111"/>
      <c r="BF7" s="111"/>
      <c r="BG7" s="111"/>
      <c r="BH7" s="111"/>
      <c r="BI7" s="111"/>
      <c r="BJ7" s="111"/>
      <c r="BK7" s="111"/>
      <c r="BL7" s="111"/>
      <c r="BM7" s="111"/>
      <c r="BN7" s="111"/>
      <c r="BO7" s="111"/>
      <c r="BP7" s="111"/>
      <c r="BQ7" s="111"/>
      <c r="BR7" s="111"/>
      <c r="BS7" s="111"/>
      <c r="BT7" s="111"/>
      <c r="BU7" s="111"/>
      <c r="BV7" s="111"/>
      <c r="BW7" s="111"/>
      <c r="BX7" s="111"/>
      <c r="BY7" s="111"/>
      <c r="BZ7" s="111"/>
      <c r="CA7" s="111"/>
      <c r="CB7" s="111"/>
      <c r="CC7" s="111"/>
      <c r="CD7" s="111"/>
      <c r="CE7" s="111"/>
      <c r="CF7" s="111"/>
      <c r="CG7" s="111"/>
      <c r="CH7" s="111"/>
      <c r="CI7" s="111"/>
      <c r="CJ7" s="111"/>
      <c r="CK7" s="111">
        <v>27500</v>
      </c>
      <c r="CL7" s="111"/>
      <c r="CM7" s="111">
        <v>27500</v>
      </c>
      <c r="CN7" s="111"/>
      <c r="CO7" s="111"/>
      <c r="CP7" s="111"/>
      <c r="CQ7" s="111"/>
      <c r="CR7" s="111"/>
      <c r="CS7" s="111"/>
      <c r="CT7" s="111"/>
      <c r="CU7" s="111"/>
      <c r="CV7" s="249"/>
      <c r="CW7" s="249"/>
      <c r="CX7" s="249"/>
      <c r="CY7" s="249"/>
      <c r="CZ7" s="249"/>
      <c r="DA7" s="249"/>
      <c r="DB7" s="249"/>
      <c r="DC7" s="249"/>
      <c r="DD7" s="249"/>
      <c r="DE7" s="249"/>
      <c r="DF7" s="249"/>
      <c r="DG7" s="249"/>
      <c r="DH7" s="249"/>
      <c r="DI7" s="249"/>
      <c r="DJ7" s="249"/>
      <c r="DK7" s="256"/>
      <c r="DL7" s="256"/>
      <c r="DM7" s="257"/>
      <c r="DN7" s="256"/>
      <c r="DO7" s="256"/>
      <c r="DP7" s="256"/>
      <c r="DQ7" s="261"/>
    </row>
    <row r="8" spans="1:121" ht="20.25" customHeight="1">
      <c r="A8" s="233"/>
      <c r="B8" s="111" t="s">
        <v>293</v>
      </c>
      <c r="C8" s="235">
        <v>5309055</v>
      </c>
      <c r="D8" s="235">
        <v>5309055</v>
      </c>
      <c r="E8" s="235">
        <v>4836407</v>
      </c>
      <c r="F8" s="235">
        <v>2011596</v>
      </c>
      <c r="G8" s="235">
        <v>2657178</v>
      </c>
      <c r="H8" s="235">
        <v>167633</v>
      </c>
      <c r="I8" s="235"/>
      <c r="J8" s="111"/>
      <c r="K8" s="111"/>
      <c r="L8" s="111"/>
      <c r="M8" s="111"/>
      <c r="N8" s="235">
        <v>142940</v>
      </c>
      <c r="O8" s="235">
        <v>72940</v>
      </c>
      <c r="P8" s="111">
        <v>20000</v>
      </c>
      <c r="Q8" s="111"/>
      <c r="R8" s="111"/>
      <c r="S8" s="111"/>
      <c r="T8" s="235"/>
      <c r="U8" s="111"/>
      <c r="V8" s="111"/>
      <c r="W8" s="111"/>
      <c r="X8" s="111"/>
      <c r="Y8" s="111">
        <v>50000</v>
      </c>
      <c r="Z8" s="235"/>
      <c r="AA8" s="111"/>
      <c r="AB8" s="111"/>
      <c r="AC8" s="111"/>
      <c r="AD8" s="111"/>
      <c r="AE8" s="235"/>
      <c r="AF8" s="111"/>
      <c r="AG8" s="111"/>
      <c r="AH8" s="111"/>
      <c r="AI8" s="111"/>
      <c r="AJ8" s="111"/>
      <c r="AK8" s="111"/>
      <c r="AL8" s="235"/>
      <c r="AM8" s="235"/>
      <c r="AN8" s="235">
        <v>291648</v>
      </c>
      <c r="AO8" s="111"/>
      <c r="AP8" s="235">
        <v>279048</v>
      </c>
      <c r="AQ8" s="111"/>
      <c r="AR8" s="235"/>
      <c r="AS8" s="111">
        <v>12600</v>
      </c>
      <c r="AT8" s="111"/>
      <c r="AU8" s="111"/>
      <c r="AV8" s="111"/>
      <c r="AW8" s="111"/>
      <c r="AX8" s="235"/>
      <c r="AY8" s="235"/>
      <c r="AZ8" s="111"/>
      <c r="BA8" s="235"/>
      <c r="BB8" s="111"/>
      <c r="BC8" s="111"/>
      <c r="BD8" s="111"/>
      <c r="BE8" s="111"/>
      <c r="BF8" s="111"/>
      <c r="BG8" s="111"/>
      <c r="BH8" s="111"/>
      <c r="BI8" s="111"/>
      <c r="BJ8" s="111"/>
      <c r="BK8" s="111"/>
      <c r="BL8" s="111"/>
      <c r="BM8" s="111"/>
      <c r="BN8" s="111"/>
      <c r="BO8" s="111"/>
      <c r="BP8" s="111"/>
      <c r="BQ8" s="111"/>
      <c r="BR8" s="111"/>
      <c r="BS8" s="111"/>
      <c r="BT8" s="111"/>
      <c r="BU8" s="111"/>
      <c r="BV8" s="111"/>
      <c r="BW8" s="111"/>
      <c r="BX8" s="111"/>
      <c r="BY8" s="111"/>
      <c r="BZ8" s="111"/>
      <c r="CA8" s="111"/>
      <c r="CB8" s="111"/>
      <c r="CC8" s="111"/>
      <c r="CD8" s="111"/>
      <c r="CE8" s="111"/>
      <c r="CF8" s="111"/>
      <c r="CG8" s="111"/>
      <c r="CH8" s="111"/>
      <c r="CI8" s="111"/>
      <c r="CJ8" s="111"/>
      <c r="CK8" s="111">
        <v>38060</v>
      </c>
      <c r="CL8" s="111"/>
      <c r="CM8" s="111">
        <v>38060</v>
      </c>
      <c r="CN8" s="111"/>
      <c r="CO8" s="111"/>
      <c r="CP8" s="111"/>
      <c r="CQ8" s="111"/>
      <c r="CR8" s="111"/>
      <c r="CS8" s="111"/>
      <c r="CT8" s="111"/>
      <c r="CU8" s="111"/>
      <c r="CV8" s="249"/>
      <c r="CW8" s="249"/>
      <c r="CX8" s="249"/>
      <c r="CY8" s="249"/>
      <c r="CZ8" s="249"/>
      <c r="DA8" s="249"/>
      <c r="DB8" s="249"/>
      <c r="DC8" s="249"/>
      <c r="DD8" s="249"/>
      <c r="DE8" s="249"/>
      <c r="DF8" s="249"/>
      <c r="DG8" s="249"/>
      <c r="DH8" s="249"/>
      <c r="DI8" s="249"/>
      <c r="DJ8" s="249"/>
      <c r="DK8" s="256"/>
      <c r="DL8" s="256"/>
      <c r="DM8" s="257"/>
      <c r="DN8" s="256"/>
      <c r="DO8" s="256"/>
      <c r="DP8" s="256"/>
      <c r="DQ8" s="261"/>
    </row>
    <row r="9" spans="1:121" ht="20.25" customHeight="1">
      <c r="A9" s="233"/>
      <c r="B9" s="111" t="s">
        <v>202</v>
      </c>
      <c r="C9" s="236">
        <v>1483674</v>
      </c>
      <c r="D9" s="236">
        <v>1483674</v>
      </c>
      <c r="E9" s="236">
        <f>F9+G9+H9</f>
        <v>1364674</v>
      </c>
      <c r="F9" s="24">
        <v>603984</v>
      </c>
      <c r="G9" s="237">
        <v>710358</v>
      </c>
      <c r="H9" s="238">
        <v>50332</v>
      </c>
      <c r="I9" s="235"/>
      <c r="J9" s="111"/>
      <c r="K9" s="111"/>
      <c r="L9" s="111"/>
      <c r="M9" s="111"/>
      <c r="N9" s="235">
        <v>96000</v>
      </c>
      <c r="O9" s="235">
        <v>96000</v>
      </c>
      <c r="P9" s="111"/>
      <c r="Q9" s="111"/>
      <c r="R9" s="111"/>
      <c r="S9" s="111"/>
      <c r="T9" s="235"/>
      <c r="U9" s="111"/>
      <c r="V9" s="111"/>
      <c r="W9" s="111"/>
      <c r="X9" s="111"/>
      <c r="Y9" s="111"/>
      <c r="Z9" s="235"/>
      <c r="AA9" s="111"/>
      <c r="AB9" s="111"/>
      <c r="AC9" s="111"/>
      <c r="AD9" s="111"/>
      <c r="AE9" s="235"/>
      <c r="AF9" s="111"/>
      <c r="AG9" s="111"/>
      <c r="AH9" s="111"/>
      <c r="AI9" s="111"/>
      <c r="AJ9" s="111"/>
      <c r="AK9" s="111"/>
      <c r="AL9" s="235"/>
      <c r="AM9" s="235"/>
      <c r="AN9" s="235"/>
      <c r="AO9" s="111"/>
      <c r="AP9" s="235"/>
      <c r="AQ9" s="111"/>
      <c r="AR9" s="235"/>
      <c r="AS9" s="111"/>
      <c r="AT9" s="111"/>
      <c r="AU9" s="111"/>
      <c r="AV9" s="111"/>
      <c r="AW9" s="111"/>
      <c r="AX9" s="235"/>
      <c r="AY9" s="235"/>
      <c r="AZ9" s="111"/>
      <c r="BA9" s="235"/>
      <c r="BB9" s="111"/>
      <c r="BC9" s="111"/>
      <c r="BD9" s="111"/>
      <c r="BE9" s="111"/>
      <c r="BF9" s="111"/>
      <c r="BG9" s="111"/>
      <c r="BH9" s="111"/>
      <c r="BI9" s="111"/>
      <c r="BJ9" s="111"/>
      <c r="BK9" s="111"/>
      <c r="BL9" s="111"/>
      <c r="BM9" s="111"/>
      <c r="BN9" s="111"/>
      <c r="BO9" s="111"/>
      <c r="BP9" s="111"/>
      <c r="BQ9" s="111"/>
      <c r="BR9" s="111"/>
      <c r="BS9" s="111"/>
      <c r="BT9" s="111"/>
      <c r="BU9" s="111"/>
      <c r="BV9" s="111"/>
      <c r="BW9" s="111"/>
      <c r="BX9" s="111"/>
      <c r="BY9" s="111"/>
      <c r="BZ9" s="111"/>
      <c r="CA9" s="111"/>
      <c r="CB9" s="111"/>
      <c r="CC9" s="111"/>
      <c r="CD9" s="111"/>
      <c r="CE9" s="111"/>
      <c r="CF9" s="111"/>
      <c r="CG9" s="111"/>
      <c r="CH9" s="111"/>
      <c r="CI9" s="111"/>
      <c r="CJ9" s="111"/>
      <c r="CK9" s="111">
        <v>23000</v>
      </c>
      <c r="CL9" s="111"/>
      <c r="CM9" s="111">
        <v>23000</v>
      </c>
      <c r="CN9" s="111"/>
      <c r="CO9" s="111"/>
      <c r="CP9" s="111"/>
      <c r="CQ9" s="111"/>
      <c r="CR9" s="111"/>
      <c r="CS9" s="111"/>
      <c r="CT9" s="111"/>
      <c r="CU9" s="111"/>
      <c r="CV9" s="249"/>
      <c r="CW9" s="249"/>
      <c r="CX9" s="249"/>
      <c r="CY9" s="249"/>
      <c r="CZ9" s="249"/>
      <c r="DA9" s="249"/>
      <c r="DB9" s="249"/>
      <c r="DC9" s="249"/>
      <c r="DD9" s="249"/>
      <c r="DE9" s="249"/>
      <c r="DF9" s="249"/>
      <c r="DG9" s="249"/>
      <c r="DH9" s="249"/>
      <c r="DI9" s="249"/>
      <c r="DJ9" s="249"/>
      <c r="DK9" s="256"/>
      <c r="DL9" s="256"/>
      <c r="DM9" s="257"/>
      <c r="DN9" s="256"/>
      <c r="DO9" s="256"/>
      <c r="DP9" s="256"/>
      <c r="DQ9" s="261"/>
    </row>
    <row r="10" spans="1:121" ht="20.25" customHeight="1">
      <c r="A10" s="233"/>
      <c r="B10" s="111" t="s">
        <v>203</v>
      </c>
      <c r="C10" s="235">
        <v>2087514</v>
      </c>
      <c r="D10" s="235">
        <v>2087514</v>
      </c>
      <c r="E10" s="235">
        <v>1654054</v>
      </c>
      <c r="F10" s="235">
        <v>762456</v>
      </c>
      <c r="G10" s="235">
        <v>828060</v>
      </c>
      <c r="H10" s="235">
        <v>63538</v>
      </c>
      <c r="I10" s="235"/>
      <c r="J10" s="111"/>
      <c r="K10" s="111"/>
      <c r="L10" s="111"/>
      <c r="M10" s="111"/>
      <c r="N10" s="235">
        <v>75000</v>
      </c>
      <c r="O10" s="235">
        <v>13000</v>
      </c>
      <c r="P10" s="111">
        <v>10000</v>
      </c>
      <c r="Q10" s="111"/>
      <c r="R10" s="111"/>
      <c r="S10" s="111"/>
      <c r="T10" s="235">
        <v>3000</v>
      </c>
      <c r="U10" s="111"/>
      <c r="V10" s="111"/>
      <c r="W10" s="111"/>
      <c r="X10" s="111"/>
      <c r="Y10" s="111">
        <v>20000</v>
      </c>
      <c r="Z10" s="235">
        <v>10000</v>
      </c>
      <c r="AA10" s="111"/>
      <c r="AB10" s="111"/>
      <c r="AC10" s="111"/>
      <c r="AD10" s="111"/>
      <c r="AE10" s="235"/>
      <c r="AF10" s="111"/>
      <c r="AG10" s="111"/>
      <c r="AH10" s="111"/>
      <c r="AI10" s="111">
        <v>14000</v>
      </c>
      <c r="AJ10" s="111"/>
      <c r="AK10" s="111"/>
      <c r="AL10" s="235"/>
      <c r="AM10" s="235">
        <v>5000</v>
      </c>
      <c r="AN10" s="235">
        <v>208460</v>
      </c>
      <c r="AO10" s="111"/>
      <c r="AP10" s="235">
        <v>150930</v>
      </c>
      <c r="AQ10" s="111"/>
      <c r="AR10" s="235"/>
      <c r="AS10" s="111">
        <v>57530</v>
      </c>
      <c r="AT10" s="111"/>
      <c r="AU10" s="111"/>
      <c r="AV10" s="111"/>
      <c r="AW10" s="111"/>
      <c r="AX10" s="235"/>
      <c r="AY10" s="235"/>
      <c r="AZ10" s="111"/>
      <c r="BA10" s="235"/>
      <c r="BB10" s="111"/>
      <c r="BC10" s="111"/>
      <c r="BD10" s="111"/>
      <c r="BE10" s="111"/>
      <c r="BF10" s="111"/>
      <c r="BG10" s="111"/>
      <c r="BH10" s="111"/>
      <c r="BI10" s="111"/>
      <c r="BJ10" s="111"/>
      <c r="BK10" s="111"/>
      <c r="BL10" s="111"/>
      <c r="BM10" s="111"/>
      <c r="BN10" s="111"/>
      <c r="BO10" s="111"/>
      <c r="BP10" s="111"/>
      <c r="BQ10" s="111"/>
      <c r="BR10" s="111"/>
      <c r="BS10" s="111"/>
      <c r="BT10" s="111"/>
      <c r="BU10" s="111"/>
      <c r="BV10" s="111"/>
      <c r="BW10" s="111"/>
      <c r="BX10" s="111"/>
      <c r="BY10" s="111"/>
      <c r="BZ10" s="111"/>
      <c r="CA10" s="111"/>
      <c r="CB10" s="111"/>
      <c r="CC10" s="111"/>
      <c r="CD10" s="111"/>
      <c r="CE10" s="111"/>
      <c r="CF10" s="111"/>
      <c r="CG10" s="111"/>
      <c r="CH10" s="111"/>
      <c r="CI10" s="111"/>
      <c r="CJ10" s="111"/>
      <c r="CK10" s="111">
        <v>150000</v>
      </c>
      <c r="CL10" s="111"/>
      <c r="CM10" s="111">
        <v>60000</v>
      </c>
      <c r="CN10" s="111"/>
      <c r="CO10" s="111"/>
      <c r="CP10" s="111"/>
      <c r="CQ10" s="111"/>
      <c r="CR10" s="111"/>
      <c r="CS10" s="111"/>
      <c r="CT10" s="111"/>
      <c r="CU10" s="111">
        <v>90000</v>
      </c>
      <c r="CV10" s="249"/>
      <c r="CW10" s="249"/>
      <c r="CX10" s="249"/>
      <c r="CY10" s="249"/>
      <c r="CZ10" s="249"/>
      <c r="DA10" s="249"/>
      <c r="DB10" s="249"/>
      <c r="DC10" s="249"/>
      <c r="DD10" s="249"/>
      <c r="DE10" s="249"/>
      <c r="DF10" s="249"/>
      <c r="DG10" s="249"/>
      <c r="DH10" s="249"/>
      <c r="DI10" s="249"/>
      <c r="DJ10" s="249"/>
      <c r="DK10" s="256"/>
      <c r="DL10" s="256"/>
      <c r="DM10" s="257"/>
      <c r="DN10" s="256"/>
      <c r="DO10" s="256"/>
      <c r="DP10" s="256"/>
      <c r="DQ10" s="261"/>
    </row>
    <row r="11" spans="1:121" s="228" customFormat="1" ht="20.25" customHeight="1">
      <c r="A11" s="239"/>
      <c r="B11" s="240" t="s">
        <v>294</v>
      </c>
      <c r="C11" s="241">
        <v>3694494</v>
      </c>
      <c r="D11" s="241">
        <v>3694494</v>
      </c>
      <c r="E11" s="241">
        <v>3506284</v>
      </c>
      <c r="F11" s="241">
        <v>1474320</v>
      </c>
      <c r="G11" s="241">
        <v>777744</v>
      </c>
      <c r="H11" s="241">
        <v>122860</v>
      </c>
      <c r="I11" s="241"/>
      <c r="J11" s="240"/>
      <c r="K11" s="240"/>
      <c r="L11" s="240"/>
      <c r="M11" s="240"/>
      <c r="N11" s="241">
        <v>116000</v>
      </c>
      <c r="O11" s="241">
        <v>116000</v>
      </c>
      <c r="P11" s="240"/>
      <c r="Q11" s="240"/>
      <c r="R11" s="240"/>
      <c r="S11" s="240"/>
      <c r="T11" s="241"/>
      <c r="U11" s="240"/>
      <c r="V11" s="240"/>
      <c r="W11" s="240"/>
      <c r="X11" s="240"/>
      <c r="Y11" s="240"/>
      <c r="Z11" s="241"/>
      <c r="AA11" s="240"/>
      <c r="AB11" s="240"/>
      <c r="AC11" s="240"/>
      <c r="AD11" s="240"/>
      <c r="AE11" s="241"/>
      <c r="AF11" s="240"/>
      <c r="AG11" s="240"/>
      <c r="AH11" s="240"/>
      <c r="AI11" s="240"/>
      <c r="AJ11" s="240"/>
      <c r="AK11" s="240"/>
      <c r="AL11" s="241"/>
      <c r="AM11" s="241"/>
      <c r="AN11" s="241">
        <v>72210</v>
      </c>
      <c r="AO11" s="240"/>
      <c r="AP11" s="241">
        <v>68610</v>
      </c>
      <c r="AQ11" s="240"/>
      <c r="AR11" s="241"/>
      <c r="AS11" s="240">
        <v>3600</v>
      </c>
      <c r="AT11" s="240"/>
      <c r="AU11" s="240"/>
      <c r="AV11" s="240"/>
      <c r="AW11" s="240"/>
      <c r="AX11" s="241"/>
      <c r="AY11" s="241"/>
      <c r="AZ11" s="240"/>
      <c r="BA11" s="241"/>
      <c r="BB11" s="240"/>
      <c r="BC11" s="240"/>
      <c r="BD11" s="240"/>
      <c r="BE11" s="240"/>
      <c r="BF11" s="240"/>
      <c r="BG11" s="240"/>
      <c r="BH11" s="240"/>
      <c r="BI11" s="240"/>
      <c r="BJ11" s="240"/>
      <c r="BK11" s="240"/>
      <c r="BL11" s="240"/>
      <c r="BM11" s="240"/>
      <c r="BN11" s="240"/>
      <c r="BO11" s="240"/>
      <c r="BP11" s="240"/>
      <c r="BQ11" s="240"/>
      <c r="BR11" s="240"/>
      <c r="BS11" s="240"/>
      <c r="BT11" s="240"/>
      <c r="BU11" s="240"/>
      <c r="BV11" s="240"/>
      <c r="BW11" s="240"/>
      <c r="BX11" s="240"/>
      <c r="BY11" s="240"/>
      <c r="BZ11" s="240"/>
      <c r="CA11" s="240"/>
      <c r="CB11" s="240"/>
      <c r="CC11" s="240"/>
      <c r="CD11" s="240"/>
      <c r="CE11" s="240"/>
      <c r="CF11" s="240"/>
      <c r="CG11" s="240"/>
      <c r="CH11" s="240"/>
      <c r="CI11" s="240"/>
      <c r="CJ11" s="240"/>
      <c r="CK11" s="240"/>
      <c r="CL11" s="240"/>
      <c r="CM11" s="240"/>
      <c r="CN11" s="240"/>
      <c r="CO11" s="240"/>
      <c r="CP11" s="240"/>
      <c r="CQ11" s="240"/>
      <c r="CR11" s="240"/>
      <c r="CS11" s="240"/>
      <c r="CT11" s="240"/>
      <c r="CU11" s="240"/>
      <c r="CV11" s="250"/>
      <c r="CW11" s="250"/>
      <c r="CX11" s="250"/>
      <c r="CY11" s="250"/>
      <c r="CZ11" s="250"/>
      <c r="DA11" s="250"/>
      <c r="DB11" s="250"/>
      <c r="DC11" s="250"/>
      <c r="DD11" s="250"/>
      <c r="DE11" s="250"/>
      <c r="DF11" s="250"/>
      <c r="DG11" s="250"/>
      <c r="DH11" s="250"/>
      <c r="DI11" s="250"/>
      <c r="DJ11" s="250"/>
      <c r="DK11" s="258"/>
      <c r="DL11" s="258"/>
      <c r="DM11" s="258"/>
      <c r="DN11" s="258"/>
      <c r="DO11" s="258"/>
      <c r="DP11" s="258"/>
      <c r="DQ11" s="258"/>
    </row>
    <row r="12" spans="1:121" ht="20.25" customHeight="1">
      <c r="A12" s="233"/>
      <c r="B12" s="111" t="s">
        <v>295</v>
      </c>
      <c r="C12" s="235">
        <v>1177317</v>
      </c>
      <c r="D12" s="235">
        <v>1177317</v>
      </c>
      <c r="E12" s="235">
        <f>F12+G12+H12</f>
        <v>1062267</v>
      </c>
      <c r="F12" s="235">
        <v>439812</v>
      </c>
      <c r="G12" s="63">
        <v>585804</v>
      </c>
      <c r="H12" s="235">
        <v>36651</v>
      </c>
      <c r="I12" s="235"/>
      <c r="J12" s="111"/>
      <c r="K12" s="111"/>
      <c r="L12" s="111"/>
      <c r="M12" s="111"/>
      <c r="N12" s="235">
        <v>40000</v>
      </c>
      <c r="O12" s="235">
        <v>15000</v>
      </c>
      <c r="P12" s="111"/>
      <c r="Q12" s="111"/>
      <c r="R12" s="111"/>
      <c r="S12" s="111"/>
      <c r="T12" s="235">
        <v>5000</v>
      </c>
      <c r="U12" s="111"/>
      <c r="V12" s="111"/>
      <c r="W12" s="111"/>
      <c r="X12" s="111"/>
      <c r="Y12" s="111">
        <v>20000</v>
      </c>
      <c r="Z12" s="235"/>
      <c r="AA12" s="111"/>
      <c r="AB12" s="111"/>
      <c r="AC12" s="111"/>
      <c r="AD12" s="111"/>
      <c r="AE12" s="235"/>
      <c r="AF12" s="111"/>
      <c r="AG12" s="111"/>
      <c r="AH12" s="111"/>
      <c r="AI12" s="111"/>
      <c r="AJ12" s="111"/>
      <c r="AK12" s="111"/>
      <c r="AL12" s="235"/>
      <c r="AM12" s="235"/>
      <c r="AN12" s="235">
        <v>52050</v>
      </c>
      <c r="AO12" s="111"/>
      <c r="AP12" s="235">
        <v>52050</v>
      </c>
      <c r="AQ12" s="111"/>
      <c r="AR12" s="235"/>
      <c r="AS12" s="111"/>
      <c r="AT12" s="111"/>
      <c r="AU12" s="111"/>
      <c r="AV12" s="111"/>
      <c r="AW12" s="111"/>
      <c r="AX12" s="235"/>
      <c r="AY12" s="235"/>
      <c r="AZ12" s="111"/>
      <c r="BA12" s="235"/>
      <c r="BB12" s="111"/>
      <c r="BC12" s="111"/>
      <c r="BD12" s="111"/>
      <c r="BE12" s="111"/>
      <c r="BF12" s="111"/>
      <c r="BG12" s="111"/>
      <c r="BH12" s="111"/>
      <c r="BI12" s="111"/>
      <c r="BJ12" s="111"/>
      <c r="BK12" s="111"/>
      <c r="BL12" s="111"/>
      <c r="BM12" s="111"/>
      <c r="BN12" s="111"/>
      <c r="BO12" s="111"/>
      <c r="BP12" s="111"/>
      <c r="BQ12" s="111"/>
      <c r="BR12" s="111"/>
      <c r="BS12" s="111"/>
      <c r="BT12" s="111"/>
      <c r="BU12" s="111"/>
      <c r="BV12" s="111"/>
      <c r="BW12" s="111"/>
      <c r="BX12" s="111"/>
      <c r="BY12" s="111"/>
      <c r="BZ12" s="111"/>
      <c r="CA12" s="111"/>
      <c r="CB12" s="111"/>
      <c r="CC12" s="111"/>
      <c r="CD12" s="111"/>
      <c r="CE12" s="111"/>
      <c r="CF12" s="111"/>
      <c r="CG12" s="111"/>
      <c r="CH12" s="111"/>
      <c r="CI12" s="111"/>
      <c r="CJ12" s="111"/>
      <c r="CK12" s="111">
        <v>23000</v>
      </c>
      <c r="CL12" s="111"/>
      <c r="CM12" s="111">
        <v>23000</v>
      </c>
      <c r="CN12" s="111"/>
      <c r="CO12" s="111"/>
      <c r="CP12" s="111"/>
      <c r="CQ12" s="111"/>
      <c r="CR12" s="111"/>
      <c r="CS12" s="111"/>
      <c r="CT12" s="111"/>
      <c r="CU12" s="111"/>
      <c r="CV12" s="249"/>
      <c r="CW12" s="249"/>
      <c r="CX12" s="249"/>
      <c r="CY12" s="249"/>
      <c r="CZ12" s="249"/>
      <c r="DA12" s="249"/>
      <c r="DB12" s="249"/>
      <c r="DC12" s="249"/>
      <c r="DD12" s="249"/>
      <c r="DE12" s="249"/>
      <c r="DF12" s="249"/>
      <c r="DG12" s="249"/>
      <c r="DH12" s="249"/>
      <c r="DI12" s="249"/>
      <c r="DJ12" s="249"/>
      <c r="DK12" s="256"/>
      <c r="DL12" s="256"/>
      <c r="DM12" s="257"/>
      <c r="DN12" s="256"/>
      <c r="DO12" s="256"/>
      <c r="DP12" s="256"/>
      <c r="DQ12" s="261"/>
    </row>
    <row r="13" spans="1:121" s="227" customFormat="1" ht="24.95" customHeight="1">
      <c r="B13" s="111" t="s">
        <v>206</v>
      </c>
      <c r="C13" s="234">
        <v>2074223</v>
      </c>
      <c r="D13" s="234">
        <v>2074223</v>
      </c>
      <c r="E13" s="234">
        <f>F13+G13+H13</f>
        <v>2036223</v>
      </c>
      <c r="F13" s="234">
        <v>801396</v>
      </c>
      <c r="G13" s="234">
        <v>1168044</v>
      </c>
      <c r="H13" s="234">
        <v>66783</v>
      </c>
      <c r="I13" s="242"/>
      <c r="J13" s="242"/>
      <c r="K13" s="242"/>
      <c r="L13" s="242"/>
      <c r="M13" s="242"/>
      <c r="N13" s="242">
        <v>38000</v>
      </c>
      <c r="O13" s="242">
        <v>38000</v>
      </c>
      <c r="P13" s="242"/>
      <c r="Q13" s="242"/>
      <c r="R13" s="242"/>
      <c r="S13" s="242"/>
      <c r="T13" s="242"/>
      <c r="U13" s="242"/>
      <c r="V13" s="242"/>
      <c r="W13" s="242"/>
      <c r="X13" s="242"/>
      <c r="Y13" s="242"/>
      <c r="Z13" s="242"/>
      <c r="AA13" s="242"/>
      <c r="AB13" s="242"/>
      <c r="AC13" s="242"/>
      <c r="AD13" s="242"/>
      <c r="AE13" s="242"/>
      <c r="AF13" s="242"/>
      <c r="AG13" s="242"/>
      <c r="AH13" s="242"/>
      <c r="AI13" s="242"/>
      <c r="AJ13" s="242"/>
      <c r="AK13" s="242"/>
      <c r="AL13" s="242"/>
      <c r="AM13" s="242"/>
      <c r="AN13" s="242"/>
      <c r="AO13" s="242"/>
      <c r="AP13" s="242"/>
      <c r="AQ13" s="242"/>
      <c r="AR13" s="242"/>
      <c r="AS13" s="242"/>
      <c r="AT13" s="242"/>
      <c r="AU13" s="242"/>
      <c r="AV13" s="242"/>
      <c r="AW13" s="242"/>
      <c r="AX13" s="242"/>
      <c r="AY13" s="242"/>
      <c r="AZ13" s="242"/>
      <c r="BA13" s="242"/>
      <c r="BB13" s="242"/>
      <c r="BC13" s="242"/>
      <c r="BD13" s="242"/>
      <c r="BE13" s="242"/>
      <c r="BF13" s="242"/>
      <c r="BG13" s="242"/>
      <c r="BH13" s="242"/>
      <c r="BI13" s="242"/>
      <c r="BJ13" s="242"/>
      <c r="BK13" s="242"/>
      <c r="BL13" s="242"/>
      <c r="BM13" s="242"/>
      <c r="BN13" s="242"/>
      <c r="BO13" s="242"/>
      <c r="BP13" s="242"/>
      <c r="BQ13" s="242"/>
      <c r="BR13" s="242"/>
      <c r="BS13" s="242"/>
      <c r="BT13" s="242"/>
      <c r="BU13" s="242"/>
      <c r="BV13" s="242"/>
      <c r="BW13" s="242"/>
      <c r="BX13" s="242"/>
      <c r="BY13" s="242"/>
      <c r="BZ13" s="242"/>
      <c r="CA13" s="242"/>
      <c r="CB13" s="242"/>
      <c r="CC13" s="242"/>
      <c r="CD13" s="242"/>
      <c r="CE13" s="242"/>
      <c r="CF13" s="242"/>
      <c r="CG13" s="242"/>
      <c r="CH13" s="242"/>
      <c r="CI13" s="242"/>
      <c r="CJ13" s="242"/>
      <c r="CK13" s="242"/>
      <c r="CL13" s="242"/>
      <c r="CM13" s="242"/>
      <c r="CN13" s="242"/>
      <c r="CO13" s="242"/>
      <c r="CP13" s="242"/>
      <c r="CQ13" s="242"/>
      <c r="CR13" s="242"/>
      <c r="CS13" s="242"/>
      <c r="CT13" s="242"/>
      <c r="CU13" s="242"/>
      <c r="CV13" s="242"/>
      <c r="CW13" s="242"/>
      <c r="CX13" s="242"/>
      <c r="CY13" s="242"/>
      <c r="CZ13" s="242"/>
      <c r="DA13" s="242"/>
      <c r="DB13" s="242"/>
      <c r="DC13" s="242"/>
      <c r="DD13" s="242"/>
      <c r="DE13" s="242"/>
      <c r="DF13" s="242"/>
      <c r="DG13" s="242"/>
      <c r="DH13" s="242"/>
      <c r="DI13" s="242"/>
      <c r="DJ13" s="242"/>
      <c r="DK13" s="242"/>
      <c r="DL13" s="242"/>
      <c r="DM13" s="242"/>
      <c r="DN13" s="242"/>
      <c r="DO13" s="242"/>
      <c r="DP13" s="242"/>
      <c r="DQ13" s="262"/>
    </row>
    <row r="14" spans="1:121" ht="20.25" customHeight="1">
      <c r="A14" s="233"/>
      <c r="B14" s="111" t="s">
        <v>296</v>
      </c>
      <c r="C14" s="235">
        <v>238870</v>
      </c>
      <c r="D14" s="235">
        <v>238870</v>
      </c>
      <c r="E14" s="235">
        <f>F14+G14+H14</f>
        <v>218870</v>
      </c>
      <c r="F14" s="235">
        <v>87504</v>
      </c>
      <c r="G14" s="235">
        <v>124074</v>
      </c>
      <c r="H14" s="235">
        <v>7292</v>
      </c>
      <c r="I14" s="235"/>
      <c r="J14" s="111"/>
      <c r="K14" s="111"/>
      <c r="L14" s="111"/>
      <c r="M14" s="111"/>
      <c r="N14" s="235">
        <v>20000</v>
      </c>
      <c r="O14" s="235">
        <v>20000</v>
      </c>
      <c r="P14" s="111"/>
      <c r="Q14" s="111"/>
      <c r="R14" s="111"/>
      <c r="S14" s="111"/>
      <c r="T14" s="235"/>
      <c r="U14" s="111"/>
      <c r="V14" s="111"/>
      <c r="W14" s="111"/>
      <c r="X14" s="111"/>
      <c r="Y14" s="111"/>
      <c r="Z14" s="235"/>
      <c r="AA14" s="111"/>
      <c r="AB14" s="111"/>
      <c r="AC14" s="111"/>
      <c r="AD14" s="111"/>
      <c r="AE14" s="235"/>
      <c r="AF14" s="111"/>
      <c r="AG14" s="111"/>
      <c r="AH14" s="111"/>
      <c r="AI14" s="111"/>
      <c r="AJ14" s="111"/>
      <c r="AK14" s="111"/>
      <c r="AL14" s="235"/>
      <c r="AM14" s="235"/>
      <c r="AN14" s="235"/>
      <c r="AO14" s="111"/>
      <c r="AP14" s="235"/>
      <c r="AQ14" s="111"/>
      <c r="AR14" s="235"/>
      <c r="AS14" s="111"/>
      <c r="AT14" s="111"/>
      <c r="AU14" s="111"/>
      <c r="AV14" s="111"/>
      <c r="AW14" s="111"/>
      <c r="AX14" s="235"/>
      <c r="AY14" s="235"/>
      <c r="AZ14" s="111"/>
      <c r="BA14" s="235"/>
      <c r="BB14" s="111"/>
      <c r="BC14" s="111"/>
      <c r="BD14" s="111"/>
      <c r="BE14" s="111"/>
      <c r="BF14" s="111"/>
      <c r="BG14" s="111"/>
      <c r="BH14" s="111"/>
      <c r="BI14" s="111"/>
      <c r="BJ14" s="111"/>
      <c r="BK14" s="111"/>
      <c r="BL14" s="111"/>
      <c r="BM14" s="111"/>
      <c r="BN14" s="111"/>
      <c r="BO14" s="111"/>
      <c r="BP14" s="111"/>
      <c r="BQ14" s="111"/>
      <c r="BR14" s="111"/>
      <c r="BS14" s="111"/>
      <c r="BT14" s="111"/>
      <c r="BU14" s="111"/>
      <c r="BV14" s="111"/>
      <c r="BW14" s="111"/>
      <c r="BX14" s="111"/>
      <c r="BY14" s="111"/>
      <c r="BZ14" s="111"/>
      <c r="CA14" s="111"/>
      <c r="CB14" s="111"/>
      <c r="CC14" s="111"/>
      <c r="CD14" s="111"/>
      <c r="CE14" s="111"/>
      <c r="CF14" s="111"/>
      <c r="CG14" s="111"/>
      <c r="CH14" s="111"/>
      <c r="CI14" s="111"/>
      <c r="CJ14" s="111"/>
      <c r="CK14" s="111"/>
      <c r="CL14" s="111"/>
      <c r="CM14" s="111"/>
      <c r="CN14" s="111"/>
      <c r="CO14" s="111"/>
      <c r="CP14" s="111"/>
      <c r="CQ14" s="111"/>
      <c r="CR14" s="111"/>
      <c r="CS14" s="111"/>
      <c r="CT14" s="111"/>
      <c r="CU14" s="111"/>
      <c r="CV14" s="249"/>
      <c r="CW14" s="249"/>
      <c r="CX14" s="249"/>
      <c r="CY14" s="249"/>
      <c r="CZ14" s="249"/>
      <c r="DA14" s="249"/>
      <c r="DB14" s="249"/>
      <c r="DC14" s="249"/>
      <c r="DD14" s="249"/>
      <c r="DE14" s="249"/>
      <c r="DF14" s="249"/>
      <c r="DG14" s="249"/>
      <c r="DH14" s="249"/>
      <c r="DI14" s="249"/>
      <c r="DJ14" s="249"/>
      <c r="DK14" s="256"/>
      <c r="DL14" s="256"/>
      <c r="DM14" s="257"/>
      <c r="DN14" s="256"/>
      <c r="DO14" s="256"/>
      <c r="DP14" s="256"/>
      <c r="DQ14" s="261"/>
    </row>
    <row r="15" spans="1:121" s="227" customFormat="1" ht="24.95" customHeight="1">
      <c r="B15" s="111" t="s">
        <v>208</v>
      </c>
      <c r="C15" s="242">
        <v>301948</v>
      </c>
      <c r="D15" s="242">
        <v>301948</v>
      </c>
      <c r="E15" s="234">
        <v>281948</v>
      </c>
      <c r="F15" s="234">
        <v>111408</v>
      </c>
      <c r="G15" s="234">
        <v>161256</v>
      </c>
      <c r="H15" s="234">
        <v>9284</v>
      </c>
      <c r="I15" s="242"/>
      <c r="J15" s="242"/>
      <c r="K15" s="242"/>
      <c r="L15" s="242"/>
      <c r="M15" s="242"/>
      <c r="N15" s="235">
        <v>20000</v>
      </c>
      <c r="O15" s="235">
        <v>20000</v>
      </c>
      <c r="P15" s="242"/>
      <c r="Q15" s="242"/>
      <c r="R15" s="242"/>
      <c r="S15" s="242"/>
      <c r="T15" s="242"/>
      <c r="U15" s="242"/>
      <c r="V15" s="242"/>
      <c r="W15" s="242"/>
      <c r="X15" s="242"/>
      <c r="Y15" s="242"/>
      <c r="Z15" s="242"/>
      <c r="AA15" s="242"/>
      <c r="AB15" s="242"/>
      <c r="AC15" s="242"/>
      <c r="AD15" s="242"/>
      <c r="AE15" s="242"/>
      <c r="AF15" s="242"/>
      <c r="AG15" s="242"/>
      <c r="AH15" s="242"/>
      <c r="AI15" s="242"/>
      <c r="AJ15" s="242"/>
      <c r="AK15" s="242"/>
      <c r="AL15" s="242"/>
      <c r="AM15" s="242"/>
      <c r="AN15" s="242"/>
      <c r="AO15" s="242"/>
      <c r="AP15" s="242"/>
      <c r="AQ15" s="242"/>
      <c r="AR15" s="242"/>
      <c r="AS15" s="242"/>
      <c r="AT15" s="242"/>
      <c r="AU15" s="242"/>
      <c r="AV15" s="242"/>
      <c r="AW15" s="242"/>
      <c r="AX15" s="242"/>
      <c r="AY15" s="242"/>
      <c r="AZ15" s="242"/>
      <c r="BA15" s="242"/>
      <c r="BB15" s="242"/>
      <c r="BC15" s="242"/>
      <c r="BD15" s="242"/>
      <c r="BE15" s="242"/>
      <c r="BF15" s="242"/>
      <c r="BG15" s="242"/>
      <c r="BH15" s="242"/>
      <c r="BI15" s="242"/>
      <c r="BJ15" s="242"/>
      <c r="BK15" s="242"/>
      <c r="BL15" s="242"/>
      <c r="BM15" s="242"/>
      <c r="BN15" s="242"/>
      <c r="BO15" s="242"/>
      <c r="BP15" s="242"/>
      <c r="BQ15" s="242"/>
      <c r="BR15" s="242"/>
      <c r="BS15" s="242"/>
      <c r="BT15" s="242"/>
      <c r="BU15" s="242"/>
      <c r="BV15" s="242"/>
      <c r="BW15" s="242"/>
      <c r="BX15" s="242"/>
      <c r="BY15" s="242"/>
      <c r="BZ15" s="242"/>
      <c r="CA15" s="242"/>
      <c r="CB15" s="242"/>
      <c r="CC15" s="242"/>
      <c r="CD15" s="242"/>
      <c r="CE15" s="242"/>
      <c r="CF15" s="242"/>
      <c r="CG15" s="242"/>
      <c r="CH15" s="242"/>
      <c r="CI15" s="242"/>
      <c r="CJ15" s="242"/>
      <c r="CK15" s="242"/>
      <c r="CL15" s="242"/>
      <c r="CM15" s="242"/>
      <c r="CN15" s="242"/>
      <c r="CO15" s="242"/>
      <c r="CP15" s="242"/>
      <c r="CQ15" s="242"/>
      <c r="CR15" s="242"/>
      <c r="CS15" s="242"/>
      <c r="CT15" s="242"/>
      <c r="CU15" s="242"/>
      <c r="CV15" s="242"/>
      <c r="CW15" s="242"/>
      <c r="CX15" s="242"/>
      <c r="CY15" s="242"/>
      <c r="CZ15" s="242"/>
      <c r="DA15" s="242"/>
      <c r="DB15" s="242"/>
      <c r="DC15" s="242"/>
      <c r="DD15" s="242"/>
      <c r="DE15" s="242"/>
      <c r="DF15" s="242"/>
      <c r="DG15" s="242"/>
      <c r="DH15" s="242"/>
      <c r="DI15" s="242"/>
      <c r="DJ15" s="242"/>
      <c r="DK15" s="242"/>
      <c r="DL15" s="242"/>
      <c r="DM15" s="242"/>
      <c r="DN15" s="242"/>
      <c r="DO15" s="242"/>
      <c r="DP15" s="242"/>
      <c r="DQ15" s="242"/>
    </row>
    <row r="16" spans="1:121" ht="20.25" customHeight="1">
      <c r="A16" s="233"/>
      <c r="B16" s="111" t="s">
        <v>297</v>
      </c>
      <c r="C16" s="235">
        <v>381770</v>
      </c>
      <c r="D16" s="235">
        <v>381770</v>
      </c>
      <c r="E16" s="235">
        <f>F16+G16+H16</f>
        <v>361770</v>
      </c>
      <c r="F16" s="235">
        <v>154246</v>
      </c>
      <c r="G16" s="235">
        <v>194670</v>
      </c>
      <c r="H16" s="235">
        <v>12854</v>
      </c>
      <c r="I16" s="235"/>
      <c r="J16" s="111"/>
      <c r="K16" s="111"/>
      <c r="L16" s="111"/>
      <c r="M16" s="111"/>
      <c r="N16" s="235">
        <v>20000</v>
      </c>
      <c r="O16" s="235">
        <v>20000</v>
      </c>
      <c r="P16" s="111"/>
      <c r="Q16" s="111"/>
      <c r="R16" s="111"/>
      <c r="S16" s="111"/>
      <c r="T16" s="235"/>
      <c r="U16" s="111"/>
      <c r="V16" s="111"/>
      <c r="W16" s="111"/>
      <c r="X16" s="111"/>
      <c r="Y16" s="111"/>
      <c r="Z16" s="235"/>
      <c r="AA16" s="111"/>
      <c r="AB16" s="111"/>
      <c r="AC16" s="111"/>
      <c r="AD16" s="111"/>
      <c r="AE16" s="235"/>
      <c r="AF16" s="111"/>
      <c r="AG16" s="111"/>
      <c r="AH16" s="111"/>
      <c r="AI16" s="111"/>
      <c r="AJ16" s="111"/>
      <c r="AK16" s="111"/>
      <c r="AL16" s="235"/>
      <c r="AM16" s="235"/>
      <c r="AN16" s="235"/>
      <c r="AO16" s="111"/>
      <c r="AP16" s="235"/>
      <c r="AQ16" s="111"/>
      <c r="AR16" s="235"/>
      <c r="AS16" s="111"/>
      <c r="AT16" s="111"/>
      <c r="AU16" s="111"/>
      <c r="AV16" s="111"/>
      <c r="AW16" s="111"/>
      <c r="AX16" s="235"/>
      <c r="AY16" s="235"/>
      <c r="AZ16" s="111"/>
      <c r="BA16" s="235"/>
      <c r="BB16" s="111"/>
      <c r="BC16" s="111"/>
      <c r="BD16" s="111"/>
      <c r="BE16" s="111"/>
      <c r="BF16" s="111"/>
      <c r="BG16" s="111"/>
      <c r="BH16" s="111"/>
      <c r="BI16" s="111"/>
      <c r="BJ16" s="111"/>
      <c r="BK16" s="111"/>
      <c r="BL16" s="111"/>
      <c r="BM16" s="111"/>
      <c r="BN16" s="111"/>
      <c r="BO16" s="111"/>
      <c r="BP16" s="111"/>
      <c r="BQ16" s="111"/>
      <c r="BR16" s="111"/>
      <c r="BS16" s="111"/>
      <c r="BT16" s="111"/>
      <c r="BU16" s="111"/>
      <c r="BV16" s="111"/>
      <c r="BW16" s="111"/>
      <c r="BX16" s="111"/>
      <c r="BY16" s="111"/>
      <c r="BZ16" s="111"/>
      <c r="CA16" s="111"/>
      <c r="CB16" s="111"/>
      <c r="CC16" s="111"/>
      <c r="CD16" s="111"/>
      <c r="CE16" s="111"/>
      <c r="CF16" s="111"/>
      <c r="CG16" s="111"/>
      <c r="CH16" s="111"/>
      <c r="CI16" s="111"/>
      <c r="CJ16" s="111"/>
      <c r="CK16" s="111"/>
      <c r="CL16" s="111"/>
      <c r="CM16" s="111"/>
      <c r="CN16" s="111"/>
      <c r="CO16" s="111"/>
      <c r="CP16" s="111"/>
      <c r="CQ16" s="111"/>
      <c r="CR16" s="111"/>
      <c r="CS16" s="111"/>
      <c r="CT16" s="111"/>
      <c r="CU16" s="111"/>
      <c r="CV16" s="249"/>
      <c r="CW16" s="249"/>
      <c r="CX16" s="249"/>
      <c r="CY16" s="249"/>
      <c r="CZ16" s="249"/>
      <c r="DA16" s="249"/>
      <c r="DB16" s="249"/>
      <c r="DC16" s="249"/>
      <c r="DD16" s="249"/>
      <c r="DE16" s="249"/>
      <c r="DF16" s="249"/>
      <c r="DG16" s="249"/>
      <c r="DH16" s="249"/>
      <c r="DI16" s="249"/>
      <c r="DJ16" s="249"/>
      <c r="DK16" s="256"/>
      <c r="DL16" s="256"/>
      <c r="DM16" s="257"/>
      <c r="DN16" s="256"/>
      <c r="DO16" s="256"/>
      <c r="DP16" s="256"/>
      <c r="DQ16" s="261"/>
    </row>
    <row r="17" spans="1:121" ht="20.25" customHeight="1">
      <c r="A17" s="233"/>
      <c r="B17" s="111" t="s">
        <v>298</v>
      </c>
      <c r="C17" s="235">
        <v>326936</v>
      </c>
      <c r="D17" s="235">
        <v>326936</v>
      </c>
      <c r="E17" s="235">
        <f>F17+G17+H17</f>
        <v>306936</v>
      </c>
      <c r="F17" s="235">
        <v>126144</v>
      </c>
      <c r="G17" s="235">
        <v>170280</v>
      </c>
      <c r="H17" s="235">
        <v>10512</v>
      </c>
      <c r="I17" s="235"/>
      <c r="J17" s="111"/>
      <c r="K17" s="111"/>
      <c r="L17" s="111"/>
      <c r="M17" s="111"/>
      <c r="N17" s="235">
        <v>20000</v>
      </c>
      <c r="O17" s="235">
        <v>20000</v>
      </c>
      <c r="P17" s="111"/>
      <c r="Q17" s="111"/>
      <c r="R17" s="111"/>
      <c r="S17" s="111"/>
      <c r="T17" s="235"/>
      <c r="U17" s="111"/>
      <c r="V17" s="111"/>
      <c r="W17" s="111"/>
      <c r="X17" s="111"/>
      <c r="Y17" s="111"/>
      <c r="Z17" s="235"/>
      <c r="AA17" s="111"/>
      <c r="AB17" s="111"/>
      <c r="AC17" s="111"/>
      <c r="AD17" s="111"/>
      <c r="AE17" s="235"/>
      <c r="AF17" s="111"/>
      <c r="AG17" s="111"/>
      <c r="AH17" s="111"/>
      <c r="AI17" s="111"/>
      <c r="AJ17" s="111"/>
      <c r="AK17" s="111"/>
      <c r="AL17" s="235"/>
      <c r="AM17" s="235"/>
      <c r="AN17" s="235"/>
      <c r="AO17" s="111"/>
      <c r="AP17" s="235"/>
      <c r="AQ17" s="111"/>
      <c r="AR17" s="235"/>
      <c r="AS17" s="111"/>
      <c r="AT17" s="111"/>
      <c r="AU17" s="111"/>
      <c r="AV17" s="111"/>
      <c r="AW17" s="111"/>
      <c r="AX17" s="235"/>
      <c r="AY17" s="235"/>
      <c r="AZ17" s="111"/>
      <c r="BA17" s="235"/>
      <c r="BB17" s="111"/>
      <c r="BC17" s="111"/>
      <c r="BD17" s="111"/>
      <c r="BE17" s="111"/>
      <c r="BF17" s="111"/>
      <c r="BG17" s="111"/>
      <c r="BH17" s="111"/>
      <c r="BI17" s="111"/>
      <c r="BJ17" s="111"/>
      <c r="BK17" s="111"/>
      <c r="BL17" s="111"/>
      <c r="BM17" s="111"/>
      <c r="BN17" s="111"/>
      <c r="BO17" s="111"/>
      <c r="BP17" s="111"/>
      <c r="BQ17" s="111"/>
      <c r="BR17" s="111"/>
      <c r="BS17" s="111"/>
      <c r="BT17" s="111"/>
      <c r="BU17" s="111"/>
      <c r="BV17" s="111"/>
      <c r="BW17" s="111"/>
      <c r="BX17" s="111"/>
      <c r="BY17" s="111"/>
      <c r="BZ17" s="111"/>
      <c r="CA17" s="111"/>
      <c r="CB17" s="111"/>
      <c r="CC17" s="111"/>
      <c r="CD17" s="111"/>
      <c r="CE17" s="111"/>
      <c r="CF17" s="111"/>
      <c r="CG17" s="111"/>
      <c r="CH17" s="111"/>
      <c r="CI17" s="111"/>
      <c r="CJ17" s="111"/>
      <c r="CK17" s="111"/>
      <c r="CL17" s="111"/>
      <c r="CM17" s="111"/>
      <c r="CN17" s="111"/>
      <c r="CO17" s="111"/>
      <c r="CP17" s="111"/>
      <c r="CQ17" s="111"/>
      <c r="CR17" s="111"/>
      <c r="CS17" s="111"/>
      <c r="CT17" s="111"/>
      <c r="CU17" s="111"/>
      <c r="CV17" s="249"/>
      <c r="CW17" s="249"/>
      <c r="CX17" s="249"/>
      <c r="CY17" s="249"/>
      <c r="CZ17" s="249"/>
      <c r="DA17" s="249"/>
      <c r="DB17" s="249"/>
      <c r="DC17" s="249"/>
      <c r="DD17" s="249"/>
      <c r="DE17" s="249"/>
      <c r="DF17" s="249"/>
      <c r="DG17" s="249"/>
      <c r="DH17" s="249"/>
      <c r="DI17" s="249"/>
      <c r="DJ17" s="249"/>
      <c r="DK17" s="256"/>
      <c r="DL17" s="256"/>
      <c r="DM17" s="257"/>
      <c r="DN17" s="256"/>
      <c r="DO17" s="256"/>
      <c r="DP17" s="256"/>
      <c r="DQ17" s="261"/>
    </row>
    <row r="18" spans="1:121" ht="20.25" customHeight="1">
      <c r="A18" s="243"/>
      <c r="B18" s="244" t="s">
        <v>211</v>
      </c>
      <c r="C18" s="245">
        <v>504287</v>
      </c>
      <c r="D18" s="245">
        <v>504287</v>
      </c>
      <c r="E18" s="245">
        <f>F18+G18+H18</f>
        <v>484287</v>
      </c>
      <c r="F18" s="245">
        <v>189756</v>
      </c>
      <c r="G18" s="245">
        <v>278718</v>
      </c>
      <c r="H18" s="245">
        <v>15813</v>
      </c>
      <c r="I18" s="245"/>
      <c r="J18" s="244"/>
      <c r="K18" s="244"/>
      <c r="L18" s="244"/>
      <c r="M18" s="244"/>
      <c r="N18" s="245">
        <v>20000</v>
      </c>
      <c r="O18" s="245">
        <v>20000</v>
      </c>
      <c r="P18" s="244"/>
      <c r="Q18" s="244"/>
      <c r="R18" s="244"/>
      <c r="S18" s="244"/>
      <c r="T18" s="245"/>
      <c r="U18" s="244"/>
      <c r="V18" s="244"/>
      <c r="W18" s="244"/>
      <c r="X18" s="244"/>
      <c r="Y18" s="244"/>
      <c r="Z18" s="245"/>
      <c r="AA18" s="244"/>
      <c r="AB18" s="244"/>
      <c r="AC18" s="244"/>
      <c r="AD18" s="244"/>
      <c r="AE18" s="245"/>
      <c r="AF18" s="244"/>
      <c r="AG18" s="244"/>
      <c r="AH18" s="244"/>
      <c r="AI18" s="244"/>
      <c r="AJ18" s="244"/>
      <c r="AK18" s="244"/>
      <c r="AL18" s="245"/>
      <c r="AM18" s="245"/>
      <c r="AN18" s="245"/>
      <c r="AO18" s="244"/>
      <c r="AP18" s="245"/>
      <c r="AQ18" s="244"/>
      <c r="AR18" s="245"/>
      <c r="AS18" s="244"/>
      <c r="AT18" s="244"/>
      <c r="AU18" s="244"/>
      <c r="AV18" s="244"/>
      <c r="AW18" s="244"/>
      <c r="AX18" s="245"/>
      <c r="AY18" s="245"/>
      <c r="AZ18" s="244"/>
      <c r="BA18" s="245"/>
      <c r="BB18" s="244"/>
      <c r="BC18" s="244"/>
      <c r="BD18" s="244"/>
      <c r="BE18" s="244"/>
      <c r="BF18" s="244"/>
      <c r="BG18" s="244"/>
      <c r="BH18" s="244"/>
      <c r="BI18" s="244"/>
      <c r="BJ18" s="244"/>
      <c r="BK18" s="244"/>
      <c r="BL18" s="244"/>
      <c r="BM18" s="244"/>
      <c r="BN18" s="244"/>
      <c r="BO18" s="244"/>
      <c r="BP18" s="244"/>
      <c r="BQ18" s="244"/>
      <c r="BR18" s="244"/>
      <c r="BS18" s="244"/>
      <c r="BT18" s="244"/>
      <c r="BU18" s="244"/>
      <c r="BV18" s="244"/>
      <c r="BW18" s="244"/>
      <c r="BX18" s="244"/>
      <c r="BY18" s="244"/>
      <c r="BZ18" s="244"/>
      <c r="CA18" s="244"/>
      <c r="CB18" s="244"/>
      <c r="CC18" s="244"/>
      <c r="CD18" s="244"/>
      <c r="CE18" s="244"/>
      <c r="CF18" s="244"/>
      <c r="CG18" s="244"/>
      <c r="CH18" s="244"/>
      <c r="CI18" s="244"/>
      <c r="CJ18" s="244"/>
      <c r="CK18" s="244"/>
      <c r="CL18" s="244"/>
      <c r="CM18" s="244"/>
      <c r="CN18" s="244"/>
      <c r="CO18" s="244"/>
      <c r="CP18" s="244"/>
      <c r="CQ18" s="244"/>
      <c r="CR18" s="244"/>
      <c r="CS18" s="244"/>
      <c r="CT18" s="244"/>
      <c r="CU18" s="244"/>
      <c r="CV18" s="251"/>
      <c r="CW18" s="251"/>
      <c r="CX18" s="251"/>
      <c r="CY18" s="251"/>
      <c r="CZ18" s="251"/>
      <c r="DA18" s="251"/>
      <c r="DB18" s="251"/>
      <c r="DC18" s="251"/>
      <c r="DD18" s="251"/>
      <c r="DE18" s="251"/>
      <c r="DF18" s="251"/>
      <c r="DG18" s="251"/>
      <c r="DH18" s="251"/>
      <c r="DI18" s="251"/>
      <c r="DJ18" s="251"/>
      <c r="DK18" s="259"/>
      <c r="DL18" s="259"/>
      <c r="DM18" s="260"/>
      <c r="DN18" s="259"/>
      <c r="DO18" s="259"/>
      <c r="DP18" s="259"/>
      <c r="DQ18" s="263"/>
    </row>
    <row r="19" spans="1:121" s="227" customFormat="1" ht="21.75" customHeight="1">
      <c r="A19" s="227" t="s">
        <v>360</v>
      </c>
      <c r="C19" s="246">
        <f>SUM(C6:C18)</f>
        <v>23695587</v>
      </c>
      <c r="D19" s="246">
        <f t="shared" ref="D19:H19" si="0">SUM(D7:D18)</f>
        <v>21100153</v>
      </c>
      <c r="E19" s="246">
        <f t="shared" si="0"/>
        <v>19070017</v>
      </c>
      <c r="F19" s="246">
        <f t="shared" si="0"/>
        <v>8049706</v>
      </c>
      <c r="G19" s="246">
        <f t="shared" si="0"/>
        <v>9218142</v>
      </c>
      <c r="H19" s="246">
        <f t="shared" si="0"/>
        <v>670809</v>
      </c>
      <c r="N19" s="246">
        <f>SUM(N7:N18)</f>
        <v>684440</v>
      </c>
      <c r="O19" s="246">
        <f>SUM(O7:O18)</f>
        <v>498440</v>
      </c>
      <c r="P19" s="227">
        <f>SUM(P7:P18)</f>
        <v>34000</v>
      </c>
      <c r="S19" s="227">
        <f>SUM(S7:S18)</f>
        <v>5000</v>
      </c>
      <c r="T19" s="246">
        <f>SUM(T7:T18)</f>
        <v>8000</v>
      </c>
      <c r="Y19" s="227">
        <f>SUM(Y7:Y18)</f>
        <v>110000</v>
      </c>
      <c r="Z19" s="246">
        <f>SUM(Z7:Z18)</f>
        <v>10000</v>
      </c>
      <c r="AI19" s="227">
        <f>SUM(AI7:AI18)</f>
        <v>14000</v>
      </c>
      <c r="AM19" s="246">
        <f>SUM(AM7:AM18)</f>
        <v>5000</v>
      </c>
      <c r="AN19" s="246">
        <f>SUM(AN7:AN18)</f>
        <v>1084136</v>
      </c>
      <c r="AP19" s="246">
        <f>SUM(AP7:AP18)</f>
        <v>1006206</v>
      </c>
      <c r="AS19" s="227">
        <f>SUM(AS7:AS18)</f>
        <v>77930</v>
      </c>
      <c r="CK19" s="227">
        <f>SUM(CK7:CK18)</f>
        <v>261560</v>
      </c>
      <c r="CM19" s="227">
        <f>SUM(CM7:CM18)</f>
        <v>171560</v>
      </c>
      <c r="CS19" s="227">
        <f>SUM(CS7:CS18)</f>
        <v>0</v>
      </c>
      <c r="CU19" s="227">
        <f>SUM(CU7:CU18)</f>
        <v>90000</v>
      </c>
      <c r="DQ19" s="246"/>
    </row>
  </sheetData>
  <mergeCells count="36">
    <mergeCell ref="CT2:CU2"/>
    <mergeCell ref="DI2:DJ2"/>
    <mergeCell ref="A3:B3"/>
    <mergeCell ref="D3:K3"/>
    <mergeCell ref="L3:Z3"/>
    <mergeCell ref="AA3:AM3"/>
    <mergeCell ref="AN3:BA3"/>
    <mergeCell ref="BB3:BQ3"/>
    <mergeCell ref="BR3:CF3"/>
    <mergeCell ref="CG3:CU3"/>
    <mergeCell ref="CV3:DL3"/>
    <mergeCell ref="Y2:Z2"/>
    <mergeCell ref="AL2:AM2"/>
    <mergeCell ref="BA2:BB2"/>
    <mergeCell ref="BP2:BQ2"/>
    <mergeCell ref="CE2:CF2"/>
    <mergeCell ref="BC4:BQ4"/>
    <mergeCell ref="BR4:CF4"/>
    <mergeCell ref="CG4:CJ4"/>
    <mergeCell ref="CK4:CU4"/>
    <mergeCell ref="CV4:DJ4"/>
    <mergeCell ref="A4:A5"/>
    <mergeCell ref="B4:B5"/>
    <mergeCell ref="C3:C5"/>
    <mergeCell ref="D4:D5"/>
    <mergeCell ref="BB4:BB5"/>
    <mergeCell ref="E4:K4"/>
    <mergeCell ref="L4:M4"/>
    <mergeCell ref="N4:Z4"/>
    <mergeCell ref="AA4:AM4"/>
    <mergeCell ref="AN4:BA4"/>
    <mergeCell ref="DM3:DM5"/>
    <mergeCell ref="DN3:DN5"/>
    <mergeCell ref="DO3:DO5"/>
    <mergeCell ref="DP3:DP5"/>
    <mergeCell ref="DQ3:DQ5"/>
  </mergeCells>
  <phoneticPr fontId="67" type="noConversion"/>
  <printOptions horizontalCentered="1"/>
  <pageMargins left="0.55000000000000004" right="0.55000000000000004" top="0.58888888888888902" bottom="0.58888888888888902" header="0.78888888888888897" footer="0.50902777777777797"/>
  <pageSetup paperSize="9" fitToWidth="0" fitToHeight="0" pageOrder="overThenDown" orientation="landscape" horizontalDpi="300" verticalDpi="300"/>
  <headerFooter alignWithMargins="0">
    <oddHeader>&amp;C&amp;"+"&amp;20&amp;B公共预算拨款安排支出表(部门预算经济分类)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>
  <dimension ref="A1:H18"/>
  <sheetViews>
    <sheetView workbookViewId="0">
      <selection activeCell="D7" sqref="D7"/>
    </sheetView>
  </sheetViews>
  <sheetFormatPr defaultColWidth="9.140625" defaultRowHeight="12.75"/>
  <cols>
    <col min="1" max="1" width="15.140625" customWidth="1"/>
    <col min="2" max="2" width="22.85546875" customWidth="1"/>
    <col min="3" max="3" width="14.140625" customWidth="1"/>
    <col min="4" max="4" width="22.85546875" customWidth="1"/>
    <col min="5" max="7" width="16.85546875" customWidth="1"/>
    <col min="8" max="8" width="15.85546875" customWidth="1"/>
    <col min="9" max="10" width="10.28515625" customWidth="1"/>
  </cols>
  <sheetData>
    <row r="1" spans="1:8">
      <c r="A1" s="190" t="s">
        <v>361</v>
      </c>
    </row>
    <row r="2" spans="1:8" ht="20.25">
      <c r="A2" s="211" t="s">
        <v>46</v>
      </c>
      <c r="B2" s="212"/>
      <c r="C2" s="212"/>
      <c r="D2" s="212"/>
      <c r="E2" s="212"/>
      <c r="F2" s="212"/>
      <c r="G2" s="212"/>
      <c r="H2" s="212"/>
    </row>
    <row r="3" spans="1:8">
      <c r="A3" s="213"/>
      <c r="B3" s="192"/>
      <c r="C3" s="193"/>
      <c r="D3" s="193"/>
      <c r="E3" s="193"/>
      <c r="F3" s="193"/>
      <c r="G3" s="193"/>
      <c r="H3" s="214" t="s">
        <v>75</v>
      </c>
    </row>
    <row r="4" spans="1:8" ht="18" customHeight="1">
      <c r="A4" s="388" t="s">
        <v>179</v>
      </c>
      <c r="B4" s="388" t="s">
        <v>221</v>
      </c>
      <c r="C4" s="377" t="s">
        <v>181</v>
      </c>
      <c r="D4" s="215" t="s">
        <v>214</v>
      </c>
      <c r="E4" s="216"/>
      <c r="F4" s="216"/>
      <c r="G4" s="216"/>
      <c r="H4" s="377" t="s">
        <v>215</v>
      </c>
    </row>
    <row r="5" spans="1:8" ht="22.5">
      <c r="A5" s="395"/>
      <c r="B5" s="395"/>
      <c r="C5" s="378"/>
      <c r="D5" s="217" t="s">
        <v>257</v>
      </c>
      <c r="E5" s="217" t="s">
        <v>234</v>
      </c>
      <c r="F5" s="217" t="s">
        <v>235</v>
      </c>
      <c r="G5" s="217" t="s">
        <v>251</v>
      </c>
      <c r="H5" s="378"/>
    </row>
    <row r="6" spans="1:8" ht="24.95" customHeight="1">
      <c r="A6" s="218"/>
      <c r="B6" s="219"/>
      <c r="C6" s="220"/>
      <c r="D6" s="220"/>
      <c r="E6" s="220"/>
      <c r="F6" s="220"/>
      <c r="G6" s="220"/>
      <c r="H6" s="220"/>
    </row>
    <row r="7" spans="1:8" ht="24.95" customHeight="1">
      <c r="A7" s="221"/>
      <c r="B7" s="222"/>
      <c r="C7" s="223"/>
      <c r="D7" s="223"/>
      <c r="E7" s="223"/>
      <c r="F7" s="224"/>
      <c r="G7" s="224"/>
      <c r="H7" s="224"/>
    </row>
    <row r="8" spans="1:8" ht="24.95" customHeight="1">
      <c r="A8" s="221"/>
      <c r="B8" s="219"/>
      <c r="C8" s="223"/>
      <c r="D8" s="223"/>
      <c r="E8" s="223"/>
      <c r="F8" s="224"/>
      <c r="G8" s="224"/>
      <c r="H8" s="224"/>
    </row>
    <row r="9" spans="1:8" ht="24.95" customHeight="1">
      <c r="A9" s="221"/>
      <c r="B9" s="219"/>
      <c r="C9" s="223"/>
      <c r="D9" s="223"/>
      <c r="E9" s="223"/>
      <c r="F9" s="224"/>
      <c r="G9" s="224"/>
      <c r="H9" s="224"/>
    </row>
    <row r="10" spans="1:8" ht="24.95" customHeight="1">
      <c r="A10" s="221"/>
      <c r="B10" s="225"/>
      <c r="C10" s="223"/>
      <c r="D10" s="223"/>
      <c r="E10" s="223"/>
      <c r="F10" s="224"/>
      <c r="G10" s="224"/>
      <c r="H10" s="224"/>
    </row>
    <row r="11" spans="1:8" ht="24.95" customHeight="1">
      <c r="A11" s="221"/>
      <c r="B11" s="225"/>
      <c r="C11" s="223"/>
      <c r="D11" s="223"/>
      <c r="E11" s="223"/>
      <c r="F11" s="224"/>
      <c r="G11" s="224"/>
      <c r="H11" s="224"/>
    </row>
    <row r="12" spans="1:8" ht="24.95" customHeight="1">
      <c r="A12" s="221"/>
      <c r="B12" s="219"/>
      <c r="C12" s="223"/>
      <c r="D12" s="223"/>
      <c r="E12" s="223"/>
      <c r="F12" s="224"/>
      <c r="G12" s="224"/>
      <c r="H12" s="224"/>
    </row>
    <row r="13" spans="1:8" ht="24.95" customHeight="1">
      <c r="A13" s="221"/>
      <c r="B13" s="226"/>
      <c r="C13" s="223"/>
      <c r="D13" s="223"/>
      <c r="E13" s="223"/>
      <c r="F13" s="224"/>
      <c r="G13" s="224"/>
      <c r="H13" s="224"/>
    </row>
    <row r="14" spans="1:8" ht="24.95" customHeight="1">
      <c r="A14" s="227"/>
      <c r="B14" s="226"/>
      <c r="C14" s="227"/>
      <c r="D14" s="227"/>
      <c r="E14" s="227"/>
      <c r="F14" s="227"/>
      <c r="G14" s="227"/>
      <c r="H14" s="227"/>
    </row>
    <row r="15" spans="1:8" ht="24.95" customHeight="1">
      <c r="A15" s="227"/>
      <c r="B15" s="226"/>
      <c r="C15" s="227"/>
      <c r="D15" s="227"/>
      <c r="E15" s="227"/>
      <c r="F15" s="227"/>
      <c r="G15" s="227"/>
      <c r="H15" s="227"/>
    </row>
    <row r="16" spans="1:8" ht="24.95" customHeight="1">
      <c r="A16" s="227"/>
      <c r="B16" s="226"/>
      <c r="C16" s="227"/>
      <c r="D16" s="227"/>
      <c r="E16" s="227"/>
      <c r="F16" s="227"/>
      <c r="G16" s="227"/>
      <c r="H16" s="227"/>
    </row>
    <row r="17" spans="1:8" ht="24.95" customHeight="1">
      <c r="A17" s="227"/>
      <c r="B17" s="226"/>
      <c r="C17" s="227"/>
      <c r="D17" s="227"/>
      <c r="E17" s="227"/>
      <c r="F17" s="227"/>
      <c r="G17" s="227"/>
      <c r="H17" s="227"/>
    </row>
    <row r="18" spans="1:8" ht="24.95" customHeight="1">
      <c r="A18" s="227"/>
      <c r="B18" s="226"/>
      <c r="C18" s="227"/>
      <c r="D18" s="227"/>
      <c r="E18" s="227"/>
      <c r="F18" s="227"/>
      <c r="G18" s="227"/>
      <c r="H18" s="227"/>
    </row>
  </sheetData>
  <mergeCells count="4">
    <mergeCell ref="A4:A5"/>
    <mergeCell ref="B4:B5"/>
    <mergeCell ref="C4:C5"/>
    <mergeCell ref="H4:H5"/>
  </mergeCells>
  <phoneticPr fontId="67" type="noConversion"/>
  <printOptions horizontalCentered="1"/>
  <pageMargins left="0.55000000000000004" right="0.45902777777777798" top="0.78888888888888897" bottom="0.58888888888888902" header="0.50902777777777797" footer="0.50902777777777797"/>
  <pageSetup paperSize="9" fitToWidth="0" fitToHeight="0" pageOrder="overThenDown" orientation="landscape" horizontalDpi="300" verticalDpi="3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F23"/>
  <sheetViews>
    <sheetView topLeftCell="C1" workbookViewId="0">
      <selection activeCell="D6" sqref="D6:D22"/>
    </sheetView>
  </sheetViews>
  <sheetFormatPr defaultColWidth="9.140625" defaultRowHeight="12.75"/>
  <cols>
    <col min="1" max="1" width="27.7109375" customWidth="1"/>
    <col min="2" max="2" width="14.5703125" customWidth="1"/>
    <col min="3" max="3" width="27" customWidth="1"/>
    <col min="4" max="4" width="17.42578125" customWidth="1"/>
    <col min="5" max="5" width="32.85546875" customWidth="1"/>
    <col min="6" max="6" width="18.140625" customWidth="1"/>
  </cols>
  <sheetData>
    <row r="1" spans="1:6">
      <c r="A1" s="190" t="s">
        <v>362</v>
      </c>
    </row>
    <row r="2" spans="1:6" ht="20.25" customHeight="1">
      <c r="A2" s="396" t="s">
        <v>48</v>
      </c>
      <c r="B2" s="396"/>
      <c r="C2" s="396"/>
      <c r="D2" s="396"/>
      <c r="E2" s="396"/>
      <c r="F2" s="396"/>
    </row>
    <row r="3" spans="1:6" ht="14.25" customHeight="1">
      <c r="A3" s="191"/>
      <c r="B3" s="191"/>
      <c r="C3" s="191"/>
      <c r="D3" s="199"/>
      <c r="E3" s="199"/>
      <c r="F3" s="199" t="s">
        <v>75</v>
      </c>
    </row>
    <row r="4" spans="1:6" ht="21.75" customHeight="1">
      <c r="A4" s="397" t="s">
        <v>363</v>
      </c>
      <c r="B4" s="398"/>
      <c r="C4" s="397" t="s">
        <v>364</v>
      </c>
      <c r="D4" s="399"/>
      <c r="E4" s="399"/>
      <c r="F4" s="398"/>
    </row>
    <row r="5" spans="1:6" ht="19.5" customHeight="1">
      <c r="A5" s="200" t="s">
        <v>165</v>
      </c>
      <c r="B5" s="200" t="s">
        <v>365</v>
      </c>
      <c r="C5" s="200" t="s">
        <v>366</v>
      </c>
      <c r="D5" s="200" t="s">
        <v>365</v>
      </c>
      <c r="E5" s="200" t="s">
        <v>367</v>
      </c>
      <c r="F5" s="200" t="s">
        <v>365</v>
      </c>
    </row>
    <row r="6" spans="1:6" ht="19.5" customHeight="1">
      <c r="A6" s="201" t="s">
        <v>368</v>
      </c>
      <c r="B6" s="201"/>
      <c r="C6" s="201" t="s">
        <v>369</v>
      </c>
      <c r="D6" s="202"/>
      <c r="E6" s="203" t="s">
        <v>370</v>
      </c>
      <c r="F6" s="202">
        <f>SUM(F7:F9)</f>
        <v>0</v>
      </c>
    </row>
    <row r="7" spans="1:6" ht="19.5" customHeight="1">
      <c r="A7" s="204"/>
      <c r="B7" s="204"/>
      <c r="C7" s="204" t="s">
        <v>371</v>
      </c>
      <c r="D7" s="142"/>
      <c r="E7" s="205" t="s">
        <v>372</v>
      </c>
      <c r="F7" s="142"/>
    </row>
    <row r="8" spans="1:6" ht="19.5" customHeight="1">
      <c r="A8" s="204"/>
      <c r="B8" s="206"/>
      <c r="C8" s="204" t="s">
        <v>373</v>
      </c>
      <c r="D8" s="142"/>
      <c r="E8" s="205" t="s">
        <v>374</v>
      </c>
      <c r="F8" s="142"/>
    </row>
    <row r="9" spans="1:6" ht="19.5" customHeight="1">
      <c r="A9" s="204"/>
      <c r="B9" s="206"/>
      <c r="C9" s="204" t="s">
        <v>375</v>
      </c>
      <c r="D9" s="142"/>
      <c r="E9" s="205" t="s">
        <v>376</v>
      </c>
      <c r="F9" s="142"/>
    </row>
    <row r="10" spans="1:6" ht="19.5" customHeight="1">
      <c r="A10" s="204"/>
      <c r="B10" s="204"/>
      <c r="C10" s="204" t="s">
        <v>377</v>
      </c>
      <c r="D10" s="142"/>
      <c r="E10" s="205" t="s">
        <v>378</v>
      </c>
      <c r="F10" s="142">
        <f>SUM(F11:F19)</f>
        <v>0</v>
      </c>
    </row>
    <row r="11" spans="1:6" ht="19.5" customHeight="1">
      <c r="A11" s="204"/>
      <c r="B11" s="204"/>
      <c r="C11" s="204" t="s">
        <v>379</v>
      </c>
      <c r="D11" s="142"/>
      <c r="E11" s="205" t="s">
        <v>372</v>
      </c>
      <c r="F11" s="142"/>
    </row>
    <row r="12" spans="1:6" ht="19.5" customHeight="1">
      <c r="A12" s="204"/>
      <c r="B12" s="204"/>
      <c r="C12" s="204" t="s">
        <v>380</v>
      </c>
      <c r="D12" s="142"/>
      <c r="E12" s="205" t="s">
        <v>374</v>
      </c>
      <c r="F12" s="142"/>
    </row>
    <row r="13" spans="1:6" ht="19.5" customHeight="1">
      <c r="A13" s="204"/>
      <c r="B13" s="204"/>
      <c r="C13" s="204" t="s">
        <v>381</v>
      </c>
      <c r="D13" s="142"/>
      <c r="E13" s="205" t="s">
        <v>376</v>
      </c>
      <c r="F13" s="142"/>
    </row>
    <row r="14" spans="1:6" ht="19.5" customHeight="1">
      <c r="A14" s="204"/>
      <c r="B14" s="204"/>
      <c r="C14" s="204" t="s">
        <v>382</v>
      </c>
      <c r="D14" s="142"/>
      <c r="E14" s="205" t="s">
        <v>383</v>
      </c>
      <c r="F14" s="142"/>
    </row>
    <row r="15" spans="1:6" ht="19.5" customHeight="1">
      <c r="A15" s="204"/>
      <c r="B15" s="204"/>
      <c r="C15" s="204" t="s">
        <v>384</v>
      </c>
      <c r="D15" s="142"/>
      <c r="E15" s="205" t="s">
        <v>385</v>
      </c>
      <c r="F15" s="142"/>
    </row>
    <row r="16" spans="1:6" ht="19.5" customHeight="1">
      <c r="A16" s="204"/>
      <c r="B16" s="204"/>
      <c r="C16" s="204" t="s">
        <v>386</v>
      </c>
      <c r="D16" s="142"/>
      <c r="E16" s="205" t="s">
        <v>387</v>
      </c>
      <c r="F16" s="142"/>
    </row>
    <row r="17" spans="1:6" ht="19.5" customHeight="1">
      <c r="A17" s="204"/>
      <c r="B17" s="204"/>
      <c r="C17" s="204" t="s">
        <v>388</v>
      </c>
      <c r="D17" s="142"/>
      <c r="E17" s="205" t="s">
        <v>389</v>
      </c>
      <c r="F17" s="142"/>
    </row>
    <row r="18" spans="1:6" ht="19.5" customHeight="1">
      <c r="A18" s="204"/>
      <c r="B18" s="204"/>
      <c r="C18" s="204" t="s">
        <v>390</v>
      </c>
      <c r="D18" s="142"/>
      <c r="E18" s="205" t="s">
        <v>391</v>
      </c>
      <c r="F18" s="142"/>
    </row>
    <row r="19" spans="1:6" ht="19.5" customHeight="1">
      <c r="A19" s="204"/>
      <c r="B19" s="204"/>
      <c r="C19" s="204" t="s">
        <v>392</v>
      </c>
      <c r="D19" s="142"/>
      <c r="E19" s="205" t="s">
        <v>393</v>
      </c>
      <c r="F19" s="142"/>
    </row>
    <row r="20" spans="1:6" ht="19.5" customHeight="1">
      <c r="A20" s="204"/>
      <c r="B20" s="204"/>
      <c r="C20" s="204" t="s">
        <v>394</v>
      </c>
      <c r="D20" s="142"/>
      <c r="E20" s="205" t="s">
        <v>395</v>
      </c>
      <c r="F20" s="142"/>
    </row>
    <row r="21" spans="1:6" ht="19.5" customHeight="1">
      <c r="A21" s="204"/>
      <c r="B21" s="204"/>
      <c r="C21" s="204"/>
      <c r="D21" s="142"/>
      <c r="E21" s="205" t="s">
        <v>396</v>
      </c>
      <c r="F21" s="142"/>
    </row>
    <row r="22" spans="1:6" ht="19.5" customHeight="1">
      <c r="A22" s="204"/>
      <c r="B22" s="204"/>
      <c r="C22" s="204"/>
      <c r="D22" s="142"/>
      <c r="E22" s="205" t="s">
        <v>397</v>
      </c>
      <c r="F22" s="142"/>
    </row>
    <row r="23" spans="1:6" ht="19.5" customHeight="1">
      <c r="A23" s="207" t="s">
        <v>144</v>
      </c>
      <c r="B23" s="208">
        <f>SUM(B6)</f>
        <v>0</v>
      </c>
      <c r="C23" s="207" t="s">
        <v>398</v>
      </c>
      <c r="D23" s="209">
        <f>SUM(D6:D20)</f>
        <v>0</v>
      </c>
      <c r="E23" s="210" t="s">
        <v>398</v>
      </c>
      <c r="F23" s="209">
        <f>SUM(F6,F10,F20:F22)</f>
        <v>0</v>
      </c>
    </row>
  </sheetData>
  <mergeCells count="3">
    <mergeCell ref="A2:F2"/>
    <mergeCell ref="A4:B4"/>
    <mergeCell ref="C4:F4"/>
  </mergeCells>
  <phoneticPr fontId="67" type="noConversion"/>
  <pageMargins left="0.50902777777777797" right="0.55000000000000004" top="0.56874999999999998" bottom="1" header="0.5" footer="0.5"/>
  <pageSetup paperSize="9" orientation="landscape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A1:M16"/>
  <sheetViews>
    <sheetView workbookViewId="0">
      <selection activeCell="C19" sqref="C19"/>
    </sheetView>
  </sheetViews>
  <sheetFormatPr defaultColWidth="9.140625" defaultRowHeight="12.75"/>
  <cols>
    <col min="1" max="1" width="21" customWidth="1"/>
    <col min="2" max="7" width="9.42578125" customWidth="1"/>
  </cols>
  <sheetData>
    <row r="1" spans="1:13">
      <c r="A1" s="190" t="s">
        <v>399</v>
      </c>
    </row>
    <row r="3" spans="1:13" ht="20.25" customHeight="1">
      <c r="A3" s="370" t="s">
        <v>51</v>
      </c>
      <c r="B3" s="370"/>
      <c r="C3" s="370"/>
      <c r="D3" s="370"/>
      <c r="E3" s="370"/>
      <c r="F3" s="370"/>
      <c r="G3" s="370"/>
      <c r="H3" s="370"/>
      <c r="I3" s="370"/>
      <c r="J3" s="370"/>
      <c r="K3" s="370"/>
      <c r="L3" s="370"/>
      <c r="M3" s="370"/>
    </row>
    <row r="4" spans="1:13">
      <c r="A4" s="191"/>
      <c r="B4" s="192"/>
      <c r="C4" s="193"/>
      <c r="D4" s="193"/>
      <c r="E4" s="193"/>
      <c r="F4" s="193"/>
      <c r="G4" s="193"/>
      <c r="H4" s="193"/>
      <c r="I4" s="193"/>
      <c r="J4" s="193"/>
      <c r="K4" s="193"/>
      <c r="L4" s="400" t="s">
        <v>400</v>
      </c>
      <c r="M4" s="400"/>
    </row>
    <row r="5" spans="1:13">
      <c r="A5" s="410" t="s">
        <v>401</v>
      </c>
      <c r="B5" s="401" t="s">
        <v>402</v>
      </c>
      <c r="C5" s="402"/>
      <c r="D5" s="402"/>
      <c r="E5" s="402"/>
      <c r="F5" s="402"/>
      <c r="G5" s="403"/>
      <c r="H5" s="404" t="s">
        <v>403</v>
      </c>
      <c r="I5" s="405"/>
      <c r="J5" s="405"/>
      <c r="K5" s="405"/>
      <c r="L5" s="405"/>
      <c r="M5" s="406"/>
    </row>
    <row r="6" spans="1:13">
      <c r="A6" s="411"/>
      <c r="B6" s="377" t="s">
        <v>181</v>
      </c>
      <c r="C6" s="413" t="s">
        <v>404</v>
      </c>
      <c r="D6" s="407" t="s">
        <v>405</v>
      </c>
      <c r="E6" s="408"/>
      <c r="F6" s="409"/>
      <c r="G6" s="413" t="s">
        <v>267</v>
      </c>
      <c r="H6" s="413" t="s">
        <v>181</v>
      </c>
      <c r="I6" s="377" t="s">
        <v>404</v>
      </c>
      <c r="J6" s="374" t="s">
        <v>406</v>
      </c>
      <c r="K6" s="389"/>
      <c r="L6" s="375"/>
      <c r="M6" s="377" t="s">
        <v>267</v>
      </c>
    </row>
    <row r="7" spans="1:13" ht="33.75">
      <c r="A7" s="412"/>
      <c r="B7" s="382"/>
      <c r="C7" s="414"/>
      <c r="D7" s="195" t="s">
        <v>257</v>
      </c>
      <c r="E7" s="195" t="s">
        <v>407</v>
      </c>
      <c r="F7" s="195" t="s">
        <v>408</v>
      </c>
      <c r="G7" s="414"/>
      <c r="H7" s="414"/>
      <c r="I7" s="382"/>
      <c r="J7" s="197" t="s">
        <v>257</v>
      </c>
      <c r="K7" s="197" t="s">
        <v>407</v>
      </c>
      <c r="L7" s="197" t="s">
        <v>409</v>
      </c>
      <c r="M7" s="382"/>
    </row>
    <row r="8" spans="1:13">
      <c r="A8" s="196" t="s">
        <v>293</v>
      </c>
      <c r="B8" s="197">
        <v>5</v>
      </c>
      <c r="C8" s="195"/>
      <c r="D8" s="195">
        <v>5</v>
      </c>
      <c r="E8" s="195"/>
      <c r="F8" s="195">
        <v>5</v>
      </c>
      <c r="G8" s="195"/>
      <c r="H8" s="195">
        <v>5</v>
      </c>
      <c r="I8" s="197"/>
      <c r="J8" s="197"/>
      <c r="K8" s="197"/>
      <c r="L8" s="197">
        <v>5</v>
      </c>
      <c r="M8" s="197"/>
    </row>
    <row r="9" spans="1:13">
      <c r="A9" s="198" t="s">
        <v>410</v>
      </c>
      <c r="B9" s="197">
        <v>2</v>
      </c>
      <c r="C9" s="195"/>
      <c r="D9" s="195">
        <v>2</v>
      </c>
      <c r="E9" s="195"/>
      <c r="F9" s="195">
        <v>2</v>
      </c>
      <c r="G9" s="195"/>
      <c r="H9" s="195">
        <v>2</v>
      </c>
      <c r="I9" s="197"/>
      <c r="J9" s="197">
        <v>2</v>
      </c>
      <c r="K9" s="197"/>
      <c r="L9" s="197">
        <v>2</v>
      </c>
      <c r="M9" s="197"/>
    </row>
    <row r="10" spans="1:13">
      <c r="A10" s="198" t="s">
        <v>411</v>
      </c>
      <c r="B10" s="197">
        <v>2</v>
      </c>
      <c r="C10" s="195"/>
      <c r="D10" s="195">
        <v>2</v>
      </c>
      <c r="E10" s="195"/>
      <c r="F10" s="195">
        <v>2</v>
      </c>
      <c r="G10" s="195"/>
      <c r="H10" s="195">
        <v>2</v>
      </c>
      <c r="I10" s="197"/>
      <c r="J10" s="197">
        <v>2</v>
      </c>
      <c r="K10" s="197"/>
      <c r="L10" s="197">
        <v>2</v>
      </c>
      <c r="M10" s="197"/>
    </row>
    <row r="11" spans="1:13">
      <c r="A11" s="198" t="s">
        <v>412</v>
      </c>
      <c r="B11" s="195">
        <v>2</v>
      </c>
      <c r="C11" s="195"/>
      <c r="D11" s="195">
        <v>2</v>
      </c>
      <c r="E11" s="195"/>
      <c r="F11" s="195">
        <v>2</v>
      </c>
      <c r="G11" s="195"/>
      <c r="H11" s="195">
        <v>2</v>
      </c>
      <c r="I11" s="197"/>
      <c r="J11" s="195">
        <v>2</v>
      </c>
      <c r="K11" s="195"/>
      <c r="L11" s="195">
        <v>2</v>
      </c>
      <c r="M11" s="195"/>
    </row>
    <row r="12" spans="1:13">
      <c r="A12" s="198"/>
      <c r="B12" s="197"/>
      <c r="C12" s="195"/>
      <c r="D12" s="195"/>
      <c r="E12" s="195"/>
      <c r="F12" s="195"/>
      <c r="G12" s="195"/>
      <c r="H12" s="195"/>
      <c r="I12" s="195"/>
      <c r="J12" s="195"/>
      <c r="K12" s="195"/>
      <c r="L12" s="195"/>
      <c r="M12" s="195"/>
    </row>
    <row r="13" spans="1:13">
      <c r="A13" s="198"/>
      <c r="B13" s="197"/>
      <c r="C13" s="195"/>
      <c r="D13" s="195"/>
      <c r="E13" s="195"/>
      <c r="F13" s="195"/>
      <c r="G13" s="195"/>
      <c r="H13" s="195"/>
      <c r="I13" s="195"/>
      <c r="J13" s="195"/>
      <c r="K13" s="195"/>
      <c r="L13" s="195"/>
      <c r="M13" s="195"/>
    </row>
    <row r="14" spans="1:13">
      <c r="A14" s="198"/>
      <c r="B14" s="197"/>
      <c r="C14" s="195"/>
      <c r="D14" s="195"/>
      <c r="E14" s="195"/>
      <c r="F14" s="195"/>
      <c r="G14" s="195"/>
      <c r="H14" s="195"/>
      <c r="I14" s="195"/>
      <c r="J14" s="195"/>
      <c r="K14" s="195"/>
      <c r="L14" s="195"/>
      <c r="M14" s="195"/>
    </row>
    <row r="15" spans="1:13">
      <c r="A15" s="198"/>
      <c r="B15" s="197"/>
      <c r="C15" s="195"/>
      <c r="D15" s="195"/>
      <c r="E15" s="195"/>
      <c r="F15" s="195"/>
      <c r="G15" s="195"/>
      <c r="H15" s="195"/>
      <c r="I15" s="195"/>
      <c r="J15" s="195"/>
      <c r="K15" s="195"/>
      <c r="L15" s="195"/>
      <c r="M15" s="195"/>
    </row>
    <row r="16" spans="1:13">
      <c r="A16" s="198" t="s">
        <v>181</v>
      </c>
      <c r="B16" s="197">
        <f>SUM(B8:B15)</f>
        <v>11</v>
      </c>
      <c r="C16" s="195"/>
      <c r="D16" s="195">
        <f>SUM(D8:D15)</f>
        <v>11</v>
      </c>
      <c r="E16" s="195">
        <f>SUM(E8:E15)</f>
        <v>0</v>
      </c>
      <c r="F16" s="195">
        <f>SUM(F8:F15)</f>
        <v>11</v>
      </c>
      <c r="G16" s="195"/>
      <c r="H16" s="195">
        <f>SUM(H8:H15)</f>
        <v>11</v>
      </c>
      <c r="I16" s="195"/>
      <c r="J16" s="195">
        <f>SUM(J8:J15)</f>
        <v>6</v>
      </c>
      <c r="K16" s="195"/>
      <c r="L16" s="195">
        <f>SUM(L8:L15)</f>
        <v>11</v>
      </c>
      <c r="M16" s="195"/>
    </row>
  </sheetData>
  <mergeCells count="13">
    <mergeCell ref="A3:M3"/>
    <mergeCell ref="L4:M4"/>
    <mergeCell ref="B5:G5"/>
    <mergeCell ref="H5:M5"/>
    <mergeCell ref="D6:F6"/>
    <mergeCell ref="J6:L6"/>
    <mergeCell ref="A5:A7"/>
    <mergeCell ref="B6:B7"/>
    <mergeCell ref="C6:C7"/>
    <mergeCell ref="G6:G7"/>
    <mergeCell ref="H6:H7"/>
    <mergeCell ref="I6:I7"/>
    <mergeCell ref="M6:M7"/>
  </mergeCells>
  <phoneticPr fontId="67" type="noConversion"/>
  <printOptions horizontalCentered="1"/>
  <pageMargins left="0.55000000000000004" right="0.55000000000000004" top="0.78888888888888897" bottom="0.58888888888888902" header="0.50902777777777797" footer="0.50902777777777797"/>
  <pageSetup paperSize="9" fitToWidth="0" fitToHeight="0" pageOrder="overThenDown" orientation="landscape" horizontalDpi="300" verticalDpi="300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20"/>
  <sheetViews>
    <sheetView workbookViewId="0">
      <selection activeCell="A2" sqref="A2"/>
    </sheetView>
  </sheetViews>
  <sheetFormatPr defaultColWidth="7.85546875" defaultRowHeight="11.25"/>
  <cols>
    <col min="1" max="6" width="10.5703125" style="102" customWidth="1"/>
    <col min="7" max="19" width="7.28515625" style="102" customWidth="1"/>
    <col min="20" max="20" width="13.140625" style="102" customWidth="1"/>
    <col min="21" max="16384" width="7.85546875" style="102"/>
  </cols>
  <sheetData>
    <row r="1" spans="1:20" ht="12.75" customHeight="1">
      <c r="A1" s="175" t="s">
        <v>413</v>
      </c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88"/>
    </row>
    <row r="2" spans="1:20" ht="22.5" customHeight="1">
      <c r="A2" s="176" t="s">
        <v>53</v>
      </c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</row>
    <row r="3" spans="1:20" ht="12.75" customHeight="1"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89" t="s">
        <v>75</v>
      </c>
    </row>
    <row r="4" spans="1:20" s="174" customFormat="1" ht="20.25" customHeight="1">
      <c r="A4" s="417" t="s">
        <v>25</v>
      </c>
      <c r="B4" s="417" t="s">
        <v>414</v>
      </c>
      <c r="C4" s="417" t="s">
        <v>415</v>
      </c>
      <c r="D4" s="417" t="s">
        <v>416</v>
      </c>
      <c r="E4" s="178" t="s">
        <v>417</v>
      </c>
      <c r="F4" s="179"/>
      <c r="G4" s="179" t="s">
        <v>418</v>
      </c>
      <c r="H4" s="180"/>
      <c r="I4" s="180"/>
      <c r="J4" s="180"/>
      <c r="K4" s="179" t="s">
        <v>419</v>
      </c>
      <c r="L4" s="179"/>
      <c r="M4" s="180"/>
      <c r="N4" s="180"/>
      <c r="O4" s="180"/>
      <c r="P4" s="179" t="s">
        <v>420</v>
      </c>
      <c r="Q4" s="180"/>
      <c r="R4" s="180"/>
      <c r="S4" s="186"/>
      <c r="T4" s="415" t="s">
        <v>244</v>
      </c>
    </row>
    <row r="5" spans="1:20" s="174" customFormat="1" ht="20.25" customHeight="1">
      <c r="A5" s="417"/>
      <c r="B5" s="417"/>
      <c r="C5" s="417"/>
      <c r="D5" s="417"/>
      <c r="E5" s="416" t="s">
        <v>421</v>
      </c>
      <c r="F5" s="416" t="s">
        <v>422</v>
      </c>
      <c r="G5" s="417" t="s">
        <v>423</v>
      </c>
      <c r="H5" s="181" t="s">
        <v>424</v>
      </c>
      <c r="I5" s="180"/>
      <c r="J5" s="186"/>
      <c r="K5" s="416" t="s">
        <v>423</v>
      </c>
      <c r="L5" s="417" t="s">
        <v>424</v>
      </c>
      <c r="M5" s="181" t="s">
        <v>425</v>
      </c>
      <c r="N5" s="180"/>
      <c r="O5" s="186"/>
      <c r="P5" s="416" t="s">
        <v>423</v>
      </c>
      <c r="Q5" s="181" t="s">
        <v>425</v>
      </c>
      <c r="R5" s="180"/>
      <c r="S5" s="186"/>
      <c r="T5" s="415"/>
    </row>
    <row r="6" spans="1:20" s="174" customFormat="1" ht="24.75" customHeight="1">
      <c r="A6" s="417"/>
      <c r="B6" s="417"/>
      <c r="C6" s="417"/>
      <c r="D6" s="417"/>
      <c r="E6" s="416"/>
      <c r="F6" s="416"/>
      <c r="G6" s="417"/>
      <c r="H6" s="105" t="s">
        <v>426</v>
      </c>
      <c r="I6" s="187" t="s">
        <v>427</v>
      </c>
      <c r="J6" s="187" t="s">
        <v>428</v>
      </c>
      <c r="K6" s="416"/>
      <c r="L6" s="417"/>
      <c r="M6" s="105" t="s">
        <v>426</v>
      </c>
      <c r="N6" s="187" t="s">
        <v>427</v>
      </c>
      <c r="O6" s="187" t="s">
        <v>428</v>
      </c>
      <c r="P6" s="416"/>
      <c r="Q6" s="105" t="s">
        <v>426</v>
      </c>
      <c r="R6" s="187" t="s">
        <v>427</v>
      </c>
      <c r="S6" s="187" t="s">
        <v>428</v>
      </c>
      <c r="T6" s="415"/>
    </row>
    <row r="7" spans="1:20" ht="19.5" customHeight="1">
      <c r="A7" s="182"/>
      <c r="B7" s="182"/>
      <c r="C7" s="182"/>
      <c r="D7" s="183"/>
      <c r="E7" s="183"/>
      <c r="F7" s="183"/>
      <c r="G7" s="184"/>
      <c r="H7" s="184"/>
      <c r="I7" s="184"/>
      <c r="J7" s="184"/>
      <c r="K7" s="184"/>
      <c r="L7" s="184"/>
      <c r="M7" s="184"/>
      <c r="N7" s="184"/>
      <c r="O7" s="184"/>
      <c r="P7" s="184"/>
      <c r="Q7" s="184"/>
      <c r="R7" s="184"/>
      <c r="S7" s="184"/>
      <c r="T7" s="182"/>
    </row>
    <row r="8" spans="1:20" ht="19.5" customHeight="1">
      <c r="A8" s="99"/>
      <c r="B8" s="99"/>
      <c r="C8" s="99"/>
      <c r="D8" s="99"/>
      <c r="E8" s="99"/>
      <c r="F8" s="99"/>
      <c r="G8" s="185"/>
      <c r="H8" s="185"/>
      <c r="I8" s="185"/>
      <c r="J8" s="185"/>
      <c r="K8" s="118"/>
      <c r="L8" s="118"/>
      <c r="M8" s="185"/>
      <c r="N8" s="185"/>
      <c r="O8" s="185"/>
      <c r="P8" s="185"/>
      <c r="Q8" s="185"/>
      <c r="R8" s="185"/>
      <c r="S8" s="185"/>
      <c r="T8" s="99"/>
    </row>
    <row r="9" spans="1:20" ht="19.5" customHeight="1">
      <c r="A9" s="99"/>
      <c r="B9" s="99"/>
      <c r="C9" s="99"/>
      <c r="D9" s="99"/>
      <c r="E9" s="99"/>
      <c r="F9" s="99"/>
      <c r="G9" s="185"/>
      <c r="H9" s="185"/>
      <c r="I9" s="185"/>
      <c r="J9" s="185"/>
      <c r="K9" s="118"/>
      <c r="L9" s="118"/>
      <c r="M9" s="185"/>
      <c r="N9" s="185"/>
      <c r="O9" s="185"/>
      <c r="P9" s="185"/>
      <c r="Q9" s="185"/>
      <c r="R9" s="185"/>
      <c r="S9" s="185"/>
      <c r="T9" s="99"/>
    </row>
    <row r="10" spans="1:20" ht="19.5" customHeight="1">
      <c r="A10" s="99"/>
      <c r="B10" s="99"/>
      <c r="C10" s="99"/>
      <c r="D10" s="99"/>
      <c r="E10" s="99"/>
      <c r="F10" s="99"/>
      <c r="G10" s="185"/>
      <c r="H10" s="185"/>
      <c r="I10" s="185"/>
      <c r="J10" s="185"/>
      <c r="K10" s="118"/>
      <c r="L10" s="118"/>
      <c r="M10" s="185"/>
      <c r="N10" s="185"/>
      <c r="O10" s="185"/>
      <c r="P10" s="185"/>
      <c r="Q10" s="185"/>
      <c r="R10" s="185"/>
      <c r="S10" s="185"/>
      <c r="T10" s="99"/>
    </row>
    <row r="11" spans="1:20" ht="19.5" customHeight="1">
      <c r="A11" s="99"/>
      <c r="B11" s="99"/>
      <c r="C11" s="99"/>
      <c r="D11" s="99"/>
      <c r="E11" s="99"/>
      <c r="F11" s="99"/>
      <c r="G11" s="185"/>
      <c r="H11" s="185"/>
      <c r="I11" s="185"/>
      <c r="J11" s="185"/>
      <c r="K11" s="118"/>
      <c r="L11" s="185"/>
      <c r="M11" s="185"/>
      <c r="N11" s="185"/>
      <c r="O11" s="185"/>
      <c r="P11" s="185"/>
      <c r="Q11" s="185"/>
      <c r="R11" s="185"/>
      <c r="S11" s="185"/>
      <c r="T11" s="99"/>
    </row>
    <row r="12" spans="1:20" ht="19.5" customHeight="1">
      <c r="A12" s="99"/>
      <c r="B12" s="99"/>
      <c r="C12" s="99"/>
      <c r="D12" s="99"/>
      <c r="E12" s="99"/>
      <c r="F12" s="99"/>
      <c r="G12" s="185"/>
      <c r="H12" s="185"/>
      <c r="I12" s="185"/>
      <c r="J12" s="185"/>
      <c r="K12" s="118"/>
      <c r="L12" s="185"/>
      <c r="M12" s="185"/>
      <c r="N12" s="185"/>
      <c r="O12" s="185"/>
      <c r="P12" s="185"/>
      <c r="Q12" s="185"/>
      <c r="R12" s="185"/>
      <c r="S12" s="185"/>
      <c r="T12" s="99"/>
    </row>
    <row r="13" spans="1:20" ht="19.5" customHeight="1">
      <c r="A13" s="99"/>
      <c r="B13" s="99"/>
      <c r="C13" s="116"/>
      <c r="D13" s="99"/>
      <c r="E13" s="99"/>
      <c r="F13" s="99"/>
      <c r="G13" s="185"/>
      <c r="H13" s="185"/>
      <c r="I13" s="185"/>
      <c r="J13" s="185"/>
      <c r="K13" s="118"/>
      <c r="L13" s="185"/>
      <c r="M13" s="185"/>
      <c r="N13" s="185"/>
      <c r="O13" s="185"/>
      <c r="P13" s="185"/>
      <c r="Q13" s="185"/>
      <c r="R13" s="185"/>
      <c r="S13" s="185"/>
      <c r="T13" s="99"/>
    </row>
    <row r="14" spans="1:20" ht="19.5" customHeight="1">
      <c r="A14" s="99"/>
      <c r="B14" s="99"/>
      <c r="C14" s="99"/>
      <c r="D14" s="99"/>
      <c r="E14" s="99"/>
      <c r="F14" s="99"/>
      <c r="G14" s="185"/>
      <c r="H14" s="185"/>
      <c r="I14" s="185"/>
      <c r="J14" s="185"/>
      <c r="K14" s="118"/>
      <c r="L14" s="118"/>
      <c r="M14" s="185"/>
      <c r="N14" s="185"/>
      <c r="O14" s="185"/>
      <c r="P14" s="185"/>
      <c r="Q14" s="185"/>
      <c r="R14" s="185"/>
      <c r="S14" s="185"/>
      <c r="T14" s="99"/>
    </row>
    <row r="15" spans="1:20" ht="19.5" customHeight="1">
      <c r="A15" s="99"/>
      <c r="B15" s="99"/>
      <c r="C15" s="99"/>
      <c r="D15" s="99"/>
      <c r="E15" s="99"/>
      <c r="F15" s="99"/>
      <c r="G15" s="185"/>
      <c r="H15" s="185"/>
      <c r="I15" s="185"/>
      <c r="J15" s="185"/>
      <c r="K15" s="185"/>
      <c r="L15" s="118"/>
      <c r="M15" s="118"/>
      <c r="N15" s="185"/>
      <c r="O15" s="185"/>
      <c r="P15" s="185"/>
      <c r="Q15" s="185"/>
      <c r="R15" s="185"/>
      <c r="S15" s="185"/>
      <c r="T15" s="99"/>
    </row>
    <row r="16" spans="1:20" ht="19.5" customHeight="1">
      <c r="A16" s="99"/>
      <c r="B16" s="99"/>
      <c r="C16" s="99"/>
      <c r="D16" s="99"/>
      <c r="E16" s="99"/>
      <c r="F16" s="99"/>
      <c r="G16" s="185"/>
      <c r="H16" s="185"/>
      <c r="I16" s="185"/>
      <c r="J16" s="185"/>
      <c r="K16" s="185"/>
      <c r="L16" s="118"/>
      <c r="M16" s="118"/>
      <c r="N16" s="185"/>
      <c r="O16" s="185"/>
      <c r="P16" s="185"/>
      <c r="Q16" s="185"/>
      <c r="R16" s="185"/>
      <c r="S16" s="185"/>
      <c r="T16" s="99"/>
    </row>
    <row r="17" spans="1:20" ht="19.5" customHeight="1">
      <c r="A17" s="99"/>
      <c r="B17" s="99"/>
      <c r="C17" s="99"/>
      <c r="D17" s="99"/>
      <c r="E17" s="99"/>
      <c r="F17" s="99"/>
      <c r="G17" s="185"/>
      <c r="H17" s="185"/>
      <c r="I17" s="185"/>
      <c r="J17" s="185"/>
      <c r="K17" s="185"/>
      <c r="L17" s="118"/>
      <c r="M17" s="118"/>
      <c r="N17" s="118"/>
      <c r="O17" s="185"/>
      <c r="P17" s="185"/>
      <c r="Q17" s="185"/>
      <c r="R17" s="185"/>
      <c r="S17" s="185"/>
      <c r="T17" s="99"/>
    </row>
    <row r="18" spans="1:20" ht="19.5" customHeight="1">
      <c r="A18" s="99"/>
      <c r="B18" s="99"/>
      <c r="C18" s="99"/>
      <c r="D18" s="99"/>
      <c r="E18" s="99"/>
      <c r="F18" s="99"/>
      <c r="G18" s="185"/>
      <c r="H18" s="185"/>
      <c r="I18" s="185"/>
      <c r="J18" s="185"/>
      <c r="K18" s="185"/>
      <c r="L18" s="185"/>
      <c r="M18" s="118"/>
      <c r="N18" s="118"/>
      <c r="O18" s="185"/>
      <c r="P18" s="185"/>
      <c r="Q18" s="185"/>
      <c r="R18" s="185"/>
      <c r="S18" s="185"/>
      <c r="T18" s="99"/>
    </row>
    <row r="19" spans="1:20" ht="19.5" customHeight="1">
      <c r="A19" s="99"/>
      <c r="B19" s="99"/>
      <c r="C19" s="99"/>
      <c r="D19" s="99"/>
      <c r="E19" s="99"/>
      <c r="F19" s="99"/>
      <c r="G19" s="185"/>
      <c r="H19" s="185"/>
      <c r="I19" s="185"/>
      <c r="J19" s="185"/>
      <c r="K19" s="185"/>
      <c r="L19" s="185"/>
      <c r="M19" s="118"/>
      <c r="N19" s="118"/>
      <c r="O19" s="185"/>
      <c r="P19" s="185"/>
      <c r="Q19" s="185"/>
      <c r="R19" s="185"/>
      <c r="S19" s="185"/>
      <c r="T19" s="99"/>
    </row>
    <row r="20" spans="1:20" ht="12.75" customHeight="1">
      <c r="G20" s="104"/>
      <c r="H20" s="104"/>
      <c r="I20" s="104"/>
      <c r="J20" s="104"/>
      <c r="K20" s="104"/>
      <c r="L20" s="104"/>
      <c r="M20" s="104"/>
      <c r="N20" s="101"/>
      <c r="O20" s="104"/>
      <c r="P20" s="104"/>
      <c r="Q20" s="104"/>
      <c r="R20" s="104"/>
      <c r="S20" s="104"/>
    </row>
  </sheetData>
  <mergeCells count="11">
    <mergeCell ref="A4:A6"/>
    <mergeCell ref="B4:B6"/>
    <mergeCell ref="C4:C6"/>
    <mergeCell ref="D4:D6"/>
    <mergeCell ref="E5:E6"/>
    <mergeCell ref="T4:T6"/>
    <mergeCell ref="F5:F6"/>
    <mergeCell ref="G5:G6"/>
    <mergeCell ref="K5:K6"/>
    <mergeCell ref="L5:L6"/>
    <mergeCell ref="P5:P6"/>
  </mergeCells>
  <phoneticPr fontId="67" type="noConversion"/>
  <pageMargins left="0.75" right="0.75" top="1" bottom="1" header="0.5" footer="0.5"/>
  <pageSetup paperSize="9" scale="77" orientation="landscape"/>
  <headerFooter scaleWithDoc="0"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dimension ref="A1:AL17"/>
  <sheetViews>
    <sheetView workbookViewId="0">
      <selection activeCell="AF11" sqref="AF11"/>
    </sheetView>
  </sheetViews>
  <sheetFormatPr defaultColWidth="9.140625" defaultRowHeight="12.75"/>
  <cols>
    <col min="1" max="1" width="20.7109375" style="129" customWidth="1"/>
    <col min="2" max="4" width="2.5703125" style="129" customWidth="1"/>
    <col min="5" max="5" width="5.42578125" style="129" customWidth="1"/>
    <col min="6" max="6" width="5" style="129" customWidth="1"/>
    <col min="7" max="7" width="4.28515625" style="129" customWidth="1"/>
    <col min="8" max="8" width="6.85546875" style="129" customWidth="1"/>
    <col min="9" max="9" width="6.28515625" style="129" customWidth="1"/>
    <col min="10" max="13" width="4.28515625" style="129" customWidth="1"/>
    <col min="14" max="14" width="6.140625" style="129" customWidth="1"/>
    <col min="15" max="17" width="4.28515625" style="129" customWidth="1"/>
    <col min="18" max="18" width="7.140625" style="129" customWidth="1"/>
    <col min="19" max="19" width="7" style="129" customWidth="1"/>
    <col min="20" max="20" width="4.42578125" style="129" customWidth="1"/>
    <col min="21" max="21" width="5.140625" style="129" customWidth="1"/>
    <col min="22" max="23" width="4.28515625" style="129" customWidth="1"/>
    <col min="24" max="24" width="3.28515625" style="129" customWidth="1"/>
    <col min="25" max="25" width="3.5703125" style="129" customWidth="1"/>
    <col min="26" max="27" width="4.28515625" style="129" customWidth="1"/>
    <col min="28" max="28" width="2.7109375" style="129" customWidth="1"/>
    <col min="29" max="29" width="3.140625" style="129" customWidth="1"/>
    <col min="30" max="31" width="4.28515625" style="129" customWidth="1"/>
    <col min="32" max="32" width="3.7109375" style="129" customWidth="1"/>
    <col min="33" max="33" width="2.85546875" style="129" customWidth="1"/>
    <col min="34" max="34" width="4.42578125" style="129" customWidth="1"/>
    <col min="35" max="35" width="9.7109375" style="129" customWidth="1"/>
    <col min="36" max="16384" width="9.140625" style="129"/>
  </cols>
  <sheetData>
    <row r="1" spans="1:38">
      <c r="A1" s="153" t="s">
        <v>429</v>
      </c>
    </row>
    <row r="2" spans="1:38" s="148" customFormat="1" ht="35.25" customHeight="1">
      <c r="A2" s="429" t="s">
        <v>55</v>
      </c>
      <c r="B2" s="429"/>
      <c r="C2" s="429"/>
      <c r="D2" s="429"/>
      <c r="E2" s="429"/>
      <c r="F2" s="429"/>
      <c r="G2" s="429"/>
      <c r="H2" s="429"/>
      <c r="I2" s="429"/>
      <c r="J2" s="429"/>
      <c r="K2" s="429"/>
      <c r="L2" s="429"/>
      <c r="M2" s="429"/>
      <c r="N2" s="429"/>
      <c r="O2" s="429"/>
      <c r="P2" s="429"/>
      <c r="Q2" s="429"/>
      <c r="R2" s="429"/>
      <c r="S2" s="429"/>
      <c r="T2" s="429"/>
      <c r="U2" s="429"/>
      <c r="V2" s="429"/>
      <c r="W2" s="429"/>
      <c r="X2" s="429"/>
      <c r="Y2" s="429"/>
      <c r="Z2" s="429"/>
      <c r="AA2" s="429"/>
      <c r="AB2" s="429"/>
      <c r="AC2" s="429"/>
      <c r="AD2" s="429"/>
      <c r="AE2" s="429"/>
      <c r="AF2" s="429"/>
      <c r="AG2" s="429"/>
      <c r="AH2" s="429"/>
    </row>
    <row r="3" spans="1:38" ht="15">
      <c r="A3" s="154"/>
      <c r="AH3" s="168" t="s">
        <v>75</v>
      </c>
    </row>
    <row r="4" spans="1:38" s="149" customFormat="1" ht="15.4" customHeight="1">
      <c r="A4" s="422" t="s">
        <v>25</v>
      </c>
      <c r="B4" s="426" t="s">
        <v>165</v>
      </c>
      <c r="C4" s="426" t="s">
        <v>130</v>
      </c>
      <c r="D4" s="426" t="s">
        <v>130</v>
      </c>
      <c r="E4" s="426" t="s">
        <v>130</v>
      </c>
      <c r="F4" s="430" t="s">
        <v>430</v>
      </c>
      <c r="G4" s="430" t="s">
        <v>130</v>
      </c>
      <c r="H4" s="430" t="s">
        <v>130</v>
      </c>
      <c r="I4" s="430"/>
      <c r="J4" s="430" t="s">
        <v>130</v>
      </c>
      <c r="K4" s="430" t="s">
        <v>130</v>
      </c>
      <c r="L4" s="430" t="s">
        <v>130</v>
      </c>
      <c r="M4" s="430"/>
      <c r="N4" s="430"/>
      <c r="O4" s="430" t="s">
        <v>130</v>
      </c>
      <c r="P4" s="430" t="s">
        <v>130</v>
      </c>
      <c r="Q4" s="430" t="s">
        <v>130</v>
      </c>
      <c r="R4" s="430"/>
      <c r="S4" s="430"/>
      <c r="T4" s="430" t="s">
        <v>130</v>
      </c>
      <c r="U4" s="430" t="s">
        <v>130</v>
      </c>
      <c r="V4" s="431" t="s">
        <v>431</v>
      </c>
      <c r="W4" s="431" t="s">
        <v>130</v>
      </c>
      <c r="X4" s="431"/>
      <c r="Y4" s="431" t="s">
        <v>130</v>
      </c>
      <c r="Z4" s="431" t="s">
        <v>130</v>
      </c>
      <c r="AA4" s="431" t="s">
        <v>130</v>
      </c>
      <c r="AB4" s="431"/>
      <c r="AC4" s="431" t="s">
        <v>130</v>
      </c>
      <c r="AD4" s="431" t="s">
        <v>130</v>
      </c>
      <c r="AE4" s="431" t="s">
        <v>130</v>
      </c>
      <c r="AF4" s="431"/>
      <c r="AG4" s="431" t="s">
        <v>130</v>
      </c>
      <c r="AH4" s="431" t="s">
        <v>130</v>
      </c>
    </row>
    <row r="5" spans="1:38" s="149" customFormat="1" ht="15.4" customHeight="1">
      <c r="A5" s="423" t="s">
        <v>130</v>
      </c>
      <c r="B5" s="424" t="s">
        <v>165</v>
      </c>
      <c r="C5" s="424" t="s">
        <v>130</v>
      </c>
      <c r="D5" s="424" t="s">
        <v>130</v>
      </c>
      <c r="E5" s="424" t="s">
        <v>130</v>
      </c>
      <c r="F5" s="424" t="s">
        <v>432</v>
      </c>
      <c r="G5" s="424" t="s">
        <v>130</v>
      </c>
      <c r="H5" s="424" t="s">
        <v>130</v>
      </c>
      <c r="I5" s="424"/>
      <c r="J5" s="424" t="s">
        <v>130</v>
      </c>
      <c r="K5" s="424" t="s">
        <v>433</v>
      </c>
      <c r="L5" s="424" t="s">
        <v>130</v>
      </c>
      <c r="M5" s="424"/>
      <c r="N5" s="424"/>
      <c r="O5" s="424" t="s">
        <v>130</v>
      </c>
      <c r="P5" s="424" t="s">
        <v>434</v>
      </c>
      <c r="Q5" s="424" t="s">
        <v>130</v>
      </c>
      <c r="R5" s="424"/>
      <c r="S5" s="424"/>
      <c r="T5" s="424" t="s">
        <v>130</v>
      </c>
      <c r="U5" s="424" t="s">
        <v>435</v>
      </c>
      <c r="V5" s="424" t="s">
        <v>432</v>
      </c>
      <c r="W5" s="424" t="s">
        <v>130</v>
      </c>
      <c r="X5" s="424"/>
      <c r="Y5" s="424" t="s">
        <v>130</v>
      </c>
      <c r="Z5" s="424" t="s">
        <v>433</v>
      </c>
      <c r="AA5" s="424" t="s">
        <v>130</v>
      </c>
      <c r="AB5" s="424"/>
      <c r="AC5" s="424" t="s">
        <v>130</v>
      </c>
      <c r="AD5" s="424" t="s">
        <v>434</v>
      </c>
      <c r="AE5" s="424" t="s">
        <v>130</v>
      </c>
      <c r="AF5" s="424"/>
      <c r="AG5" s="424" t="s">
        <v>130</v>
      </c>
      <c r="AH5" s="425" t="s">
        <v>435</v>
      </c>
    </row>
    <row r="6" spans="1:38" s="149" customFormat="1" ht="69.75" customHeight="1">
      <c r="A6" s="423" t="s">
        <v>130</v>
      </c>
      <c r="B6" s="424" t="s">
        <v>436</v>
      </c>
      <c r="C6" s="424" t="s">
        <v>130</v>
      </c>
      <c r="D6" s="424" t="s">
        <v>130</v>
      </c>
      <c r="E6" s="155" t="s">
        <v>437</v>
      </c>
      <c r="F6" s="155" t="s">
        <v>438</v>
      </c>
      <c r="G6" s="155" t="s">
        <v>439</v>
      </c>
      <c r="H6" s="155" t="s">
        <v>440</v>
      </c>
      <c r="I6" s="155" t="s">
        <v>441</v>
      </c>
      <c r="J6" s="155" t="s">
        <v>442</v>
      </c>
      <c r="K6" s="155" t="s">
        <v>438</v>
      </c>
      <c r="L6" s="155" t="s">
        <v>439</v>
      </c>
      <c r="M6" s="155" t="s">
        <v>440</v>
      </c>
      <c r="N6" s="155" t="s">
        <v>441</v>
      </c>
      <c r="O6" s="155" t="s">
        <v>442</v>
      </c>
      <c r="P6" s="155" t="s">
        <v>438</v>
      </c>
      <c r="Q6" s="155" t="s">
        <v>439</v>
      </c>
      <c r="R6" s="155" t="s">
        <v>440</v>
      </c>
      <c r="S6" s="155" t="s">
        <v>441</v>
      </c>
      <c r="T6" s="155" t="s">
        <v>442</v>
      </c>
      <c r="U6" s="424" t="s">
        <v>130</v>
      </c>
      <c r="V6" s="155" t="s">
        <v>443</v>
      </c>
      <c r="W6" s="155" t="s">
        <v>444</v>
      </c>
      <c r="X6" s="155" t="s">
        <v>445</v>
      </c>
      <c r="Y6" s="155" t="s">
        <v>446</v>
      </c>
      <c r="Z6" s="155" t="s">
        <v>443</v>
      </c>
      <c r="AA6" s="155" t="s">
        <v>444</v>
      </c>
      <c r="AB6" s="155" t="s">
        <v>445</v>
      </c>
      <c r="AC6" s="155" t="s">
        <v>446</v>
      </c>
      <c r="AD6" s="155" t="s">
        <v>443</v>
      </c>
      <c r="AE6" s="155" t="s">
        <v>444</v>
      </c>
      <c r="AF6" s="155" t="s">
        <v>445</v>
      </c>
      <c r="AG6" s="155" t="s">
        <v>446</v>
      </c>
      <c r="AH6" s="425" t="s">
        <v>435</v>
      </c>
    </row>
    <row r="7" spans="1:38" s="150" customFormat="1" ht="24" customHeight="1">
      <c r="A7" s="156" t="s">
        <v>293</v>
      </c>
      <c r="B7" s="427"/>
      <c r="C7" s="427"/>
      <c r="D7" s="427"/>
      <c r="E7" s="157"/>
      <c r="F7" s="158"/>
      <c r="G7" s="158"/>
      <c r="H7" s="158"/>
      <c r="I7" s="158">
        <v>50000</v>
      </c>
      <c r="J7" s="158"/>
      <c r="K7" s="158"/>
      <c r="L7" s="158"/>
      <c r="M7" s="158"/>
      <c r="N7" s="158">
        <v>50000</v>
      </c>
      <c r="O7" s="158"/>
      <c r="P7" s="158"/>
      <c r="Q7" s="158"/>
      <c r="R7" s="158"/>
      <c r="S7" s="158"/>
      <c r="T7" s="158"/>
      <c r="U7" s="158"/>
      <c r="V7" s="158"/>
      <c r="W7" s="158">
        <v>5</v>
      </c>
      <c r="X7" s="158"/>
      <c r="Y7" s="158"/>
      <c r="Z7" s="158"/>
      <c r="AA7" s="158">
        <v>5</v>
      </c>
      <c r="AB7" s="158"/>
      <c r="AC7" s="158"/>
      <c r="AD7" s="158"/>
      <c r="AE7" s="158"/>
      <c r="AF7" s="158"/>
      <c r="AG7" s="158">
        <f>SUM(H7:AF7)</f>
        <v>100010</v>
      </c>
      <c r="AH7" s="169" t="s">
        <v>447</v>
      </c>
      <c r="AJ7" s="170"/>
      <c r="AK7" s="170"/>
      <c r="AL7" s="170"/>
    </row>
    <row r="8" spans="1:38" s="150" customFormat="1" ht="24" customHeight="1">
      <c r="A8" s="156" t="s">
        <v>295</v>
      </c>
      <c r="B8" s="427"/>
      <c r="C8" s="427"/>
      <c r="D8" s="427"/>
      <c r="E8" s="157"/>
      <c r="F8" s="158"/>
      <c r="G8" s="158"/>
      <c r="H8" s="158"/>
      <c r="I8" s="158">
        <v>20000</v>
      </c>
      <c r="J8" s="158"/>
      <c r="K8" s="158"/>
      <c r="L8" s="158"/>
      <c r="M8" s="158"/>
      <c r="N8" s="158">
        <v>20000</v>
      </c>
      <c r="O8" s="158"/>
      <c r="P8" s="158"/>
      <c r="Q8" s="158"/>
      <c r="R8" s="158"/>
      <c r="S8" s="158"/>
      <c r="T8" s="158"/>
      <c r="U8" s="158"/>
      <c r="V8" s="158"/>
      <c r="W8" s="158">
        <v>1</v>
      </c>
      <c r="X8" s="158"/>
      <c r="Y8" s="158"/>
      <c r="Z8" s="158"/>
      <c r="AA8" s="158">
        <v>1</v>
      </c>
      <c r="AB8" s="158"/>
      <c r="AC8" s="158"/>
      <c r="AD8" s="158"/>
      <c r="AE8" s="158"/>
      <c r="AF8" s="158"/>
      <c r="AG8" s="158">
        <f>SUM(H8:AF8)</f>
        <v>40002</v>
      </c>
      <c r="AH8" s="169"/>
      <c r="AJ8" s="170"/>
      <c r="AK8" s="170"/>
      <c r="AL8" s="170"/>
    </row>
    <row r="9" spans="1:38" s="150" customFormat="1" ht="24" customHeight="1">
      <c r="A9" s="156" t="s">
        <v>203</v>
      </c>
      <c r="B9" s="427"/>
      <c r="C9" s="427"/>
      <c r="D9" s="427"/>
      <c r="E9" s="157"/>
      <c r="F9" s="158"/>
      <c r="G9" s="158"/>
      <c r="H9" s="158"/>
      <c r="I9" s="158">
        <v>20000</v>
      </c>
      <c r="J9" s="158"/>
      <c r="K9" s="158"/>
      <c r="L9" s="158"/>
      <c r="M9" s="158"/>
      <c r="N9" s="158">
        <v>20000</v>
      </c>
      <c r="O9" s="158"/>
      <c r="P9" s="158"/>
      <c r="Q9" s="158"/>
      <c r="R9" s="158"/>
      <c r="S9" s="158"/>
      <c r="T9" s="158"/>
      <c r="U9" s="158"/>
      <c r="V9" s="158"/>
      <c r="W9" s="158">
        <v>1</v>
      </c>
      <c r="X9" s="158"/>
      <c r="Y9" s="158"/>
      <c r="Z9" s="158"/>
      <c r="AA9" s="158">
        <v>1</v>
      </c>
      <c r="AB9" s="158"/>
      <c r="AC9" s="158"/>
      <c r="AD9" s="158"/>
      <c r="AE9" s="158"/>
      <c r="AF9" s="158"/>
      <c r="AG9" s="158">
        <f>SUM(H9:AF9)</f>
        <v>40002</v>
      </c>
      <c r="AH9" s="169"/>
      <c r="AJ9" s="170"/>
      <c r="AK9" s="170"/>
      <c r="AL9" s="170"/>
    </row>
    <row r="10" spans="1:38" s="150" customFormat="1" ht="24" customHeight="1">
      <c r="A10" s="156"/>
      <c r="B10" s="428"/>
      <c r="C10" s="428"/>
      <c r="D10" s="428"/>
      <c r="E10" s="157"/>
      <c r="F10" s="158"/>
      <c r="G10" s="158"/>
      <c r="H10" s="158"/>
      <c r="I10" s="158"/>
      <c r="J10" s="158"/>
      <c r="K10" s="158"/>
      <c r="L10" s="164"/>
      <c r="M10" s="165"/>
      <c r="N10" s="166"/>
      <c r="O10" s="166"/>
      <c r="P10" s="158"/>
      <c r="Q10" s="158"/>
      <c r="R10" s="158"/>
      <c r="S10" s="158"/>
      <c r="T10" s="158"/>
      <c r="U10" s="158"/>
      <c r="V10" s="158"/>
      <c r="W10" s="158"/>
      <c r="X10" s="158"/>
      <c r="Y10" s="158"/>
      <c r="Z10" s="158"/>
      <c r="AA10" s="158"/>
      <c r="AB10" s="158"/>
      <c r="AC10" s="158"/>
      <c r="AD10" s="158"/>
      <c r="AE10" s="158"/>
      <c r="AF10" s="158"/>
      <c r="AG10" s="163"/>
      <c r="AH10" s="169"/>
      <c r="AJ10" s="170"/>
      <c r="AK10" s="170"/>
      <c r="AL10" s="170"/>
    </row>
    <row r="11" spans="1:38" s="150" customFormat="1" ht="24" customHeight="1">
      <c r="A11" s="160"/>
      <c r="B11" s="427"/>
      <c r="C11" s="427"/>
      <c r="D11" s="427"/>
      <c r="E11" s="157"/>
      <c r="F11" s="158"/>
      <c r="G11" s="158"/>
      <c r="H11" s="158"/>
      <c r="I11" s="158"/>
      <c r="J11" s="158"/>
      <c r="K11" s="158"/>
      <c r="L11" s="158"/>
      <c r="M11" s="167"/>
      <c r="N11" s="167"/>
      <c r="O11" s="167"/>
      <c r="P11" s="158"/>
      <c r="Q11" s="158"/>
      <c r="R11" s="158"/>
      <c r="S11" s="158"/>
      <c r="T11" s="158"/>
      <c r="U11" s="158"/>
      <c r="V11" s="158"/>
      <c r="W11" s="158"/>
      <c r="X11" s="158"/>
      <c r="Y11" s="158"/>
      <c r="Z11" s="158"/>
      <c r="AA11" s="158"/>
      <c r="AB11" s="158"/>
      <c r="AC11" s="158"/>
      <c r="AD11" s="158"/>
      <c r="AE11" s="158"/>
      <c r="AF11" s="158"/>
      <c r="AG11" s="158"/>
      <c r="AH11" s="169"/>
      <c r="AI11" s="171"/>
      <c r="AJ11" s="170"/>
      <c r="AK11" s="170"/>
      <c r="AL11" s="170"/>
    </row>
    <row r="12" spans="1:38" s="150" customFormat="1" ht="24" customHeight="1">
      <c r="A12" s="156"/>
      <c r="B12" s="427"/>
      <c r="C12" s="427"/>
      <c r="D12" s="427"/>
      <c r="E12" s="157"/>
      <c r="F12" s="158"/>
      <c r="G12" s="158"/>
      <c r="H12" s="158"/>
      <c r="I12" s="158"/>
      <c r="J12" s="158"/>
      <c r="K12" s="158"/>
      <c r="L12" s="158"/>
      <c r="M12" s="158"/>
      <c r="N12" s="158"/>
      <c r="O12" s="158"/>
      <c r="P12" s="158"/>
      <c r="Q12" s="158"/>
      <c r="R12" s="158"/>
      <c r="S12" s="158"/>
      <c r="T12" s="158"/>
      <c r="U12" s="158"/>
      <c r="V12" s="158"/>
      <c r="W12" s="158"/>
      <c r="X12" s="158"/>
      <c r="Y12" s="158"/>
      <c r="Z12" s="158"/>
      <c r="AA12" s="158"/>
      <c r="AB12" s="158"/>
      <c r="AC12" s="158"/>
      <c r="AD12" s="158"/>
      <c r="AE12" s="158"/>
      <c r="AF12" s="158"/>
      <c r="AG12" s="158"/>
      <c r="AH12" s="169"/>
      <c r="AI12" s="171"/>
      <c r="AJ12" s="170"/>
      <c r="AK12" s="170"/>
      <c r="AL12" s="170"/>
    </row>
    <row r="13" spans="1:38" s="150" customFormat="1" ht="24" customHeight="1">
      <c r="A13" s="156"/>
      <c r="B13" s="427"/>
      <c r="C13" s="427"/>
      <c r="D13" s="427"/>
      <c r="E13" s="157"/>
      <c r="F13" s="158"/>
      <c r="G13" s="158"/>
      <c r="H13" s="158"/>
      <c r="I13" s="158"/>
      <c r="J13" s="158"/>
      <c r="K13" s="158"/>
      <c r="L13" s="158"/>
      <c r="M13" s="158"/>
      <c r="N13" s="158"/>
      <c r="O13" s="158"/>
      <c r="P13" s="158"/>
      <c r="Q13" s="158"/>
      <c r="R13" s="158"/>
      <c r="S13" s="158"/>
      <c r="T13" s="158"/>
      <c r="U13" s="158"/>
      <c r="V13" s="158"/>
      <c r="W13" s="158"/>
      <c r="X13" s="158"/>
      <c r="Y13" s="158"/>
      <c r="Z13" s="158"/>
      <c r="AA13" s="158"/>
      <c r="AB13" s="158"/>
      <c r="AC13" s="158"/>
      <c r="AD13" s="158"/>
      <c r="AE13" s="158"/>
      <c r="AF13" s="158"/>
      <c r="AG13" s="158"/>
      <c r="AH13" s="169"/>
      <c r="AI13" s="171"/>
      <c r="AJ13" s="170"/>
      <c r="AK13" s="170"/>
      <c r="AL13" s="170"/>
    </row>
    <row r="14" spans="1:38" s="150" customFormat="1" ht="24" customHeight="1">
      <c r="A14" s="161"/>
      <c r="B14" s="427"/>
      <c r="C14" s="427"/>
      <c r="D14" s="427"/>
      <c r="E14" s="159"/>
      <c r="F14" s="162"/>
      <c r="G14" s="162"/>
      <c r="H14" s="162"/>
      <c r="I14" s="162"/>
      <c r="J14" s="162"/>
      <c r="K14" s="162"/>
      <c r="L14" s="162"/>
      <c r="M14" s="162"/>
      <c r="N14" s="162"/>
      <c r="O14" s="162"/>
      <c r="P14" s="162"/>
      <c r="Q14" s="162"/>
      <c r="R14" s="162"/>
      <c r="S14" s="162"/>
      <c r="T14" s="162"/>
      <c r="U14" s="162"/>
      <c r="V14" s="162"/>
      <c r="W14" s="162"/>
      <c r="X14" s="162"/>
      <c r="Y14" s="162"/>
      <c r="Z14" s="162"/>
      <c r="AA14" s="162"/>
      <c r="AB14" s="162"/>
      <c r="AC14" s="162"/>
      <c r="AD14" s="162"/>
      <c r="AE14" s="162"/>
      <c r="AF14" s="162"/>
      <c r="AG14" s="162"/>
      <c r="AH14" s="172"/>
      <c r="AJ14" s="170"/>
      <c r="AK14" s="170"/>
      <c r="AL14" s="170"/>
    </row>
    <row r="15" spans="1:38" s="150" customFormat="1" ht="24" customHeight="1">
      <c r="A15" s="156" t="s">
        <v>181</v>
      </c>
      <c r="B15" s="427"/>
      <c r="C15" s="427"/>
      <c r="D15" s="427"/>
      <c r="E15" s="157"/>
      <c r="F15" s="163"/>
      <c r="G15" s="163"/>
      <c r="H15" s="163">
        <f>SUM(H7:H14)</f>
        <v>0</v>
      </c>
      <c r="I15" s="163">
        <f>SUM(I7:I14)</f>
        <v>90000</v>
      </c>
      <c r="J15" s="163"/>
      <c r="K15" s="163"/>
      <c r="L15" s="163"/>
      <c r="M15" s="163"/>
      <c r="N15" s="163">
        <f>SUM(N7:N14)</f>
        <v>90000</v>
      </c>
      <c r="O15" s="163"/>
      <c r="P15" s="163"/>
      <c r="Q15" s="163"/>
      <c r="R15" s="163">
        <f>SUM(R7:R14)</f>
        <v>0</v>
      </c>
      <c r="S15" s="163">
        <f>SUM(S7:S14)</f>
        <v>0</v>
      </c>
      <c r="T15" s="163"/>
      <c r="U15" s="163"/>
      <c r="V15" s="163"/>
      <c r="W15" s="163">
        <f>SUM(W7:W14)</f>
        <v>7</v>
      </c>
      <c r="X15" s="163"/>
      <c r="Y15" s="163"/>
      <c r="Z15" s="163"/>
      <c r="AA15" s="163">
        <f>SUM(AA7:AA14)</f>
        <v>7</v>
      </c>
      <c r="AB15" s="163"/>
      <c r="AC15" s="163"/>
      <c r="AD15" s="163"/>
      <c r="AE15" s="163">
        <f>SUM(AE7:AE14)</f>
        <v>0</v>
      </c>
      <c r="AF15" s="163"/>
      <c r="AG15" s="163">
        <f>SUM(H15:AF15)</f>
        <v>180014</v>
      </c>
      <c r="AH15" s="172"/>
      <c r="AJ15" s="173"/>
      <c r="AK15" s="173"/>
      <c r="AL15" s="173"/>
    </row>
    <row r="16" spans="1:38" s="151" customFormat="1" ht="42" customHeight="1">
      <c r="A16" s="418" t="s">
        <v>448</v>
      </c>
      <c r="B16" s="419"/>
      <c r="C16" s="419"/>
      <c r="D16" s="419"/>
      <c r="E16" s="419"/>
      <c r="F16" s="419"/>
      <c r="G16" s="419"/>
      <c r="H16" s="419"/>
      <c r="I16" s="419"/>
      <c r="J16" s="419"/>
      <c r="K16" s="419"/>
      <c r="L16" s="419"/>
      <c r="M16" s="419"/>
      <c r="N16" s="419"/>
      <c r="O16" s="419"/>
      <c r="P16" s="419"/>
      <c r="Q16" s="419"/>
      <c r="R16" s="419"/>
      <c r="S16" s="419"/>
      <c r="T16" s="419"/>
      <c r="U16" s="419"/>
      <c r="V16" s="419"/>
      <c r="W16" s="419"/>
      <c r="X16" s="419"/>
      <c r="Y16" s="419"/>
      <c r="Z16" s="419"/>
      <c r="AA16" s="419"/>
      <c r="AB16" s="419"/>
      <c r="AC16" s="419"/>
      <c r="AD16" s="419"/>
      <c r="AE16" s="419"/>
      <c r="AF16" s="419"/>
      <c r="AG16" s="419"/>
      <c r="AH16" s="419"/>
    </row>
    <row r="17" spans="1:34" s="152" customFormat="1" ht="32.25" customHeight="1">
      <c r="A17" s="420" t="s">
        <v>449</v>
      </c>
      <c r="B17" s="421"/>
      <c r="C17" s="421"/>
      <c r="D17" s="421"/>
      <c r="E17" s="421"/>
      <c r="F17" s="421"/>
      <c r="G17" s="421"/>
      <c r="H17" s="421"/>
      <c r="I17" s="421"/>
      <c r="J17" s="421"/>
      <c r="K17" s="421"/>
      <c r="L17" s="421"/>
      <c r="M17" s="421"/>
      <c r="N17" s="421"/>
      <c r="O17" s="421"/>
      <c r="P17" s="421"/>
      <c r="Q17" s="421"/>
      <c r="R17" s="421"/>
      <c r="S17" s="421"/>
      <c r="T17" s="421"/>
      <c r="U17" s="421"/>
      <c r="V17" s="421"/>
      <c r="W17" s="421"/>
      <c r="X17" s="421"/>
      <c r="Y17" s="421"/>
      <c r="Z17" s="421"/>
      <c r="AA17" s="421"/>
      <c r="AB17" s="421"/>
      <c r="AC17" s="421"/>
      <c r="AD17" s="421"/>
      <c r="AE17" s="421"/>
      <c r="AF17" s="421"/>
      <c r="AG17" s="421"/>
      <c r="AH17" s="421"/>
    </row>
  </sheetData>
  <mergeCells count="25">
    <mergeCell ref="A2:AH2"/>
    <mergeCell ref="F4:U4"/>
    <mergeCell ref="V4:AH4"/>
    <mergeCell ref="F5:J5"/>
    <mergeCell ref="K5:O5"/>
    <mergeCell ref="P5:T5"/>
    <mergeCell ref="V5:Y5"/>
    <mergeCell ref="Z5:AC5"/>
    <mergeCell ref="AD5:AG5"/>
    <mergeCell ref="A16:AH16"/>
    <mergeCell ref="A17:AH17"/>
    <mergeCell ref="A4:A6"/>
    <mergeCell ref="U5:U6"/>
    <mergeCell ref="AH5:AH6"/>
    <mergeCell ref="B4:E5"/>
    <mergeCell ref="B11:D11"/>
    <mergeCell ref="B12:D12"/>
    <mergeCell ref="B13:D13"/>
    <mergeCell ref="B14:D14"/>
    <mergeCell ref="B15:D15"/>
    <mergeCell ref="B6:D6"/>
    <mergeCell ref="B7:D7"/>
    <mergeCell ref="B8:D8"/>
    <mergeCell ref="B9:D9"/>
    <mergeCell ref="B10:D10"/>
  </mergeCells>
  <phoneticPr fontId="67" type="noConversion"/>
  <pageMargins left="0.22916666666666699" right="0.16875000000000001" top="0.61875000000000002" bottom="1" header="0.5" footer="0.5"/>
  <pageSetup paperSize="9" orientation="landscape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dimension ref="A1:Q14"/>
  <sheetViews>
    <sheetView workbookViewId="0">
      <selection activeCell="Q1" sqref="A1:Q65536"/>
    </sheetView>
  </sheetViews>
  <sheetFormatPr defaultColWidth="9.140625" defaultRowHeight="12.75"/>
  <cols>
    <col min="1" max="1" width="12.5703125" style="129" customWidth="1"/>
    <col min="2" max="4" width="8.7109375" style="129" customWidth="1"/>
    <col min="5" max="8" width="9.140625" style="129" customWidth="1"/>
    <col min="9" max="9" width="6.140625" style="129" customWidth="1"/>
    <col min="10" max="11" width="7" style="129" customWidth="1"/>
    <col min="12" max="16" width="6.140625" style="129" customWidth="1"/>
    <col min="17" max="17" width="11.85546875" style="129" customWidth="1"/>
    <col min="18" max="18" width="4.28515625" style="129" customWidth="1"/>
    <col min="19" max="19" width="5.140625" style="129" customWidth="1"/>
    <col min="20" max="21" width="4.28515625" style="129" customWidth="1"/>
    <col min="22" max="22" width="3.28515625" style="129" customWidth="1"/>
    <col min="23" max="23" width="3.5703125" style="129" customWidth="1"/>
    <col min="24" max="25" width="4.28515625" style="129" customWidth="1"/>
    <col min="26" max="26" width="2.7109375" style="129" customWidth="1"/>
    <col min="27" max="27" width="3.140625" style="129" customWidth="1"/>
    <col min="28" max="29" width="4.28515625" style="129" customWidth="1"/>
    <col min="30" max="30" width="3.7109375" style="129" customWidth="1"/>
    <col min="31" max="31" width="2.85546875" style="129" customWidth="1"/>
    <col min="32" max="32" width="4.42578125" style="129" customWidth="1"/>
    <col min="33" max="33" width="9.7109375" style="129" customWidth="1"/>
    <col min="34" max="16384" width="9.140625" style="129"/>
  </cols>
  <sheetData>
    <row r="1" spans="1:17">
      <c r="A1" s="130" t="s">
        <v>450</v>
      </c>
    </row>
    <row r="2" spans="1:17" ht="20.25" customHeight="1">
      <c r="A2" s="370" t="s">
        <v>57</v>
      </c>
      <c r="B2" s="370"/>
      <c r="C2" s="370"/>
      <c r="D2" s="370"/>
      <c r="E2" s="370"/>
      <c r="F2" s="370"/>
      <c r="G2" s="370"/>
      <c r="H2" s="370"/>
      <c r="I2" s="370"/>
      <c r="J2" s="370"/>
      <c r="K2" s="370"/>
      <c r="L2" s="370"/>
      <c r="M2" s="370"/>
      <c r="N2" s="370"/>
      <c r="O2" s="370"/>
      <c r="P2" s="370"/>
      <c r="Q2" s="370"/>
    </row>
    <row r="3" spans="1:17" ht="24" customHeight="1">
      <c r="A3" s="144"/>
      <c r="B3" s="145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7"/>
    </row>
    <row r="4" spans="1:17" ht="18" customHeight="1">
      <c r="A4" s="435" t="s">
        <v>25</v>
      </c>
      <c r="B4" s="437" t="s">
        <v>451</v>
      </c>
      <c r="C4" s="439" t="s">
        <v>452</v>
      </c>
      <c r="D4" s="439" t="s">
        <v>453</v>
      </c>
      <c r="E4" s="439" t="s">
        <v>454</v>
      </c>
      <c r="F4" s="439" t="s">
        <v>455</v>
      </c>
      <c r="G4" s="439" t="s">
        <v>456</v>
      </c>
      <c r="H4" s="439" t="s">
        <v>457</v>
      </c>
      <c r="I4" s="432" t="s">
        <v>458</v>
      </c>
      <c r="J4" s="433"/>
      <c r="K4" s="433"/>
      <c r="L4" s="434"/>
      <c r="M4" s="432" t="s">
        <v>459</v>
      </c>
      <c r="N4" s="433"/>
      <c r="O4" s="433"/>
      <c r="P4" s="434"/>
      <c r="Q4" s="437" t="s">
        <v>460</v>
      </c>
    </row>
    <row r="5" spans="1:17" ht="31.5" customHeight="1">
      <c r="A5" s="436"/>
      <c r="B5" s="438"/>
      <c r="C5" s="440"/>
      <c r="D5" s="440"/>
      <c r="E5" s="440"/>
      <c r="F5" s="440"/>
      <c r="G5" s="440"/>
      <c r="H5" s="440"/>
      <c r="I5" s="141" t="s">
        <v>257</v>
      </c>
      <c r="J5" s="141" t="s">
        <v>461</v>
      </c>
      <c r="K5" s="141" t="s">
        <v>462</v>
      </c>
      <c r="L5" s="141" t="s">
        <v>463</v>
      </c>
      <c r="M5" s="141" t="s">
        <v>464</v>
      </c>
      <c r="N5" s="140" t="s">
        <v>465</v>
      </c>
      <c r="O5" s="140" t="s">
        <v>466</v>
      </c>
      <c r="P5" s="140" t="s">
        <v>467</v>
      </c>
      <c r="Q5" s="438"/>
    </row>
    <row r="6" spans="1:17">
      <c r="A6" s="139"/>
      <c r="B6" s="140"/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0"/>
      <c r="O6" s="140"/>
      <c r="P6" s="140"/>
      <c r="Q6" s="140"/>
    </row>
    <row r="7" spans="1:17">
      <c r="A7" s="139"/>
      <c r="B7" s="140"/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0"/>
      <c r="O7" s="140"/>
      <c r="P7" s="140"/>
      <c r="Q7" s="140"/>
    </row>
    <row r="8" spans="1:17">
      <c r="A8" s="139"/>
      <c r="B8" s="140"/>
      <c r="C8" s="141"/>
      <c r="D8" s="141"/>
      <c r="E8" s="141"/>
      <c r="F8" s="141"/>
      <c r="G8" s="141"/>
      <c r="H8" s="141"/>
      <c r="I8" s="141"/>
      <c r="J8" s="141"/>
      <c r="K8" s="141"/>
      <c r="L8" s="141"/>
      <c r="M8" s="141"/>
      <c r="N8" s="140"/>
      <c r="O8" s="140"/>
      <c r="P8" s="140"/>
      <c r="Q8" s="140"/>
    </row>
    <row r="9" spans="1:17">
      <c r="A9" s="139"/>
      <c r="B9" s="140"/>
      <c r="C9" s="141"/>
      <c r="D9" s="141"/>
      <c r="E9" s="141"/>
      <c r="F9" s="141"/>
      <c r="G9" s="141"/>
      <c r="H9" s="141"/>
      <c r="I9" s="141"/>
      <c r="J9" s="141"/>
      <c r="K9" s="141"/>
      <c r="L9" s="141"/>
      <c r="M9" s="141"/>
      <c r="N9" s="140"/>
      <c r="O9" s="140"/>
      <c r="P9" s="140"/>
      <c r="Q9" s="140"/>
    </row>
    <row r="10" spans="1:17">
      <c r="A10" s="139"/>
      <c r="B10" s="140"/>
      <c r="C10" s="141"/>
      <c r="D10" s="141"/>
      <c r="E10" s="141"/>
      <c r="F10" s="141"/>
      <c r="G10" s="141"/>
      <c r="H10" s="141"/>
      <c r="I10" s="141"/>
      <c r="J10" s="141"/>
      <c r="K10" s="141"/>
      <c r="L10" s="141"/>
      <c r="M10" s="141"/>
      <c r="N10" s="140"/>
      <c r="O10" s="140"/>
      <c r="P10" s="140"/>
      <c r="Q10" s="140"/>
    </row>
    <row r="11" spans="1:17">
      <c r="A11" s="139"/>
      <c r="B11" s="140"/>
      <c r="C11" s="141"/>
      <c r="D11" s="141"/>
      <c r="E11" s="141"/>
      <c r="F11" s="141"/>
      <c r="G11" s="141"/>
      <c r="H11" s="141"/>
      <c r="I11" s="141"/>
      <c r="J11" s="141"/>
      <c r="K11" s="141"/>
      <c r="L11" s="141"/>
      <c r="M11" s="141"/>
      <c r="N11" s="140"/>
      <c r="O11" s="140"/>
      <c r="P11" s="140"/>
      <c r="Q11" s="140"/>
    </row>
    <row r="12" spans="1:17">
      <c r="A12" s="139"/>
      <c r="B12" s="140"/>
      <c r="C12" s="141"/>
      <c r="D12" s="141"/>
      <c r="E12" s="141"/>
      <c r="F12" s="141"/>
      <c r="G12" s="141"/>
      <c r="H12" s="141"/>
      <c r="I12" s="141"/>
      <c r="J12" s="141"/>
      <c r="K12" s="141"/>
      <c r="L12" s="141"/>
      <c r="M12" s="141"/>
      <c r="N12" s="140"/>
      <c r="O12" s="140"/>
      <c r="P12" s="140"/>
      <c r="Q12" s="140"/>
    </row>
    <row r="13" spans="1:17">
      <c r="A13" s="139"/>
      <c r="B13" s="140"/>
      <c r="C13" s="141"/>
      <c r="D13" s="141"/>
      <c r="E13" s="141"/>
      <c r="F13" s="141"/>
      <c r="G13" s="141"/>
      <c r="H13" s="141"/>
      <c r="I13" s="141"/>
      <c r="J13" s="141"/>
      <c r="K13" s="141"/>
      <c r="L13" s="141"/>
      <c r="M13" s="141"/>
      <c r="N13" s="140"/>
      <c r="O13" s="140"/>
      <c r="P13" s="140"/>
      <c r="Q13" s="140"/>
    </row>
    <row r="14" spans="1:17">
      <c r="A14" s="139"/>
      <c r="B14" s="140"/>
      <c r="C14" s="141"/>
      <c r="D14" s="141"/>
      <c r="E14" s="141"/>
      <c r="F14" s="141"/>
      <c r="G14" s="141"/>
      <c r="H14" s="141"/>
      <c r="I14" s="141"/>
      <c r="J14" s="141"/>
      <c r="K14" s="141"/>
      <c r="L14" s="141"/>
      <c r="M14" s="141"/>
      <c r="N14" s="140"/>
      <c r="O14" s="140"/>
      <c r="P14" s="140"/>
      <c r="Q14" s="140"/>
    </row>
  </sheetData>
  <mergeCells count="12">
    <mergeCell ref="A2:Q2"/>
    <mergeCell ref="I4:L4"/>
    <mergeCell ref="M4:P4"/>
    <mergeCell ref="A4:A5"/>
    <mergeCell ref="B4:B5"/>
    <mergeCell ref="C4:C5"/>
    <mergeCell ref="D4:D5"/>
    <mergeCell ref="E4:E5"/>
    <mergeCell ref="F4:F5"/>
    <mergeCell ref="G4:G5"/>
    <mergeCell ref="H4:H5"/>
    <mergeCell ref="Q4:Q5"/>
  </mergeCells>
  <phoneticPr fontId="67" type="noConversion"/>
  <pageMargins left="0.38888888888888901" right="0.16875000000000001" top="0.61875000000000002" bottom="1" header="0.5" footer="0.5"/>
  <pageSetup paperSize="9" orientation="landscape"/>
  <headerFooter scaleWithDoc="0"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dimension ref="A1:S20"/>
  <sheetViews>
    <sheetView workbookViewId="0">
      <selection activeCell="S1" sqref="A1:S65536"/>
    </sheetView>
  </sheetViews>
  <sheetFormatPr defaultColWidth="9.140625" defaultRowHeight="12.75"/>
  <cols>
    <col min="1" max="1" width="12.5703125" style="129" customWidth="1"/>
    <col min="2" max="8" width="8.140625" style="129" customWidth="1"/>
    <col min="9" max="18" width="5.42578125" style="129" customWidth="1"/>
    <col min="19" max="19" width="11.5703125" style="129" customWidth="1"/>
    <col min="20" max="20" width="5.140625" style="129" customWidth="1"/>
    <col min="21" max="22" width="4.28515625" style="129" customWidth="1"/>
    <col min="23" max="23" width="3.28515625" style="129" customWidth="1"/>
    <col min="24" max="24" width="3.5703125" style="129" customWidth="1"/>
    <col min="25" max="26" width="4.28515625" style="129" customWidth="1"/>
    <col min="27" max="27" width="2.7109375" style="129" customWidth="1"/>
    <col min="28" max="28" width="3.140625" style="129" customWidth="1"/>
    <col min="29" max="30" width="4.28515625" style="129" customWidth="1"/>
    <col min="31" max="31" width="3.7109375" style="129" customWidth="1"/>
    <col min="32" max="32" width="2.85546875" style="129" customWidth="1"/>
    <col min="33" max="33" width="4.42578125" style="129" customWidth="1"/>
    <col min="34" max="34" width="9.7109375" style="129" customWidth="1"/>
    <col min="35" max="16384" width="9.140625" style="129"/>
  </cols>
  <sheetData>
    <row r="1" spans="1:19">
      <c r="A1" s="130" t="s">
        <v>58</v>
      </c>
    </row>
    <row r="2" spans="1:19" ht="20.25" customHeight="1">
      <c r="A2" s="370" t="s">
        <v>59</v>
      </c>
      <c r="B2" s="370"/>
      <c r="C2" s="370"/>
      <c r="D2" s="370"/>
      <c r="E2" s="370"/>
      <c r="F2" s="370"/>
      <c r="G2" s="370"/>
      <c r="H2" s="370"/>
      <c r="I2" s="370"/>
      <c r="J2" s="370"/>
      <c r="K2" s="370"/>
      <c r="L2" s="370"/>
      <c r="M2" s="370"/>
      <c r="N2" s="370"/>
      <c r="O2" s="370"/>
      <c r="P2" s="370"/>
      <c r="Q2" s="370"/>
      <c r="R2" s="370"/>
      <c r="S2" s="370"/>
    </row>
    <row r="3" spans="1:19">
      <c r="A3" s="441" t="s">
        <v>75</v>
      </c>
      <c r="B3" s="441"/>
      <c r="C3" s="441"/>
      <c r="D3" s="441"/>
      <c r="E3" s="441"/>
      <c r="F3" s="441"/>
      <c r="G3" s="441"/>
      <c r="H3" s="441"/>
      <c r="I3" s="441"/>
      <c r="J3" s="441"/>
      <c r="K3" s="441"/>
      <c r="L3" s="441"/>
      <c r="M3" s="441"/>
      <c r="N3" s="441"/>
      <c r="O3" s="441"/>
      <c r="P3" s="441"/>
      <c r="Q3" s="441"/>
      <c r="R3" s="441"/>
      <c r="S3" s="441"/>
    </row>
    <row r="4" spans="1:19">
      <c r="A4" s="437" t="s">
        <v>25</v>
      </c>
      <c r="B4" s="437" t="s">
        <v>468</v>
      </c>
      <c r="C4" s="437" t="s">
        <v>240</v>
      </c>
      <c r="D4" s="437" t="s">
        <v>469</v>
      </c>
      <c r="E4" s="437" t="s">
        <v>470</v>
      </c>
      <c r="F4" s="437" t="s">
        <v>452</v>
      </c>
      <c r="G4" s="437" t="s">
        <v>471</v>
      </c>
      <c r="H4" s="437" t="s">
        <v>472</v>
      </c>
      <c r="I4" s="437" t="s">
        <v>473</v>
      </c>
      <c r="J4" s="442" t="s">
        <v>474</v>
      </c>
      <c r="K4" s="443"/>
      <c r="L4" s="443"/>
      <c r="M4" s="443"/>
      <c r="N4" s="444"/>
      <c r="O4" s="442" t="s">
        <v>475</v>
      </c>
      <c r="P4" s="443"/>
      <c r="Q4" s="443"/>
      <c r="R4" s="444"/>
      <c r="S4" s="437" t="s">
        <v>244</v>
      </c>
    </row>
    <row r="5" spans="1:19" ht="96" customHeight="1">
      <c r="A5" s="438"/>
      <c r="B5" s="438"/>
      <c r="C5" s="438"/>
      <c r="D5" s="438"/>
      <c r="E5" s="438"/>
      <c r="F5" s="438"/>
      <c r="G5" s="438"/>
      <c r="H5" s="438"/>
      <c r="I5" s="438"/>
      <c r="J5" s="132" t="s">
        <v>476</v>
      </c>
      <c r="K5" s="132" t="s">
        <v>461</v>
      </c>
      <c r="L5" s="132" t="s">
        <v>462</v>
      </c>
      <c r="M5" s="132" t="s">
        <v>477</v>
      </c>
      <c r="N5" s="138" t="s">
        <v>478</v>
      </c>
      <c r="O5" s="132" t="s">
        <v>464</v>
      </c>
      <c r="P5" s="138" t="s">
        <v>465</v>
      </c>
      <c r="Q5" s="138" t="s">
        <v>466</v>
      </c>
      <c r="R5" s="132" t="s">
        <v>479</v>
      </c>
      <c r="S5" s="438"/>
    </row>
    <row r="6" spans="1:19">
      <c r="A6" s="137"/>
      <c r="B6" s="138"/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</row>
    <row r="7" spans="1:19">
      <c r="A7" s="137"/>
      <c r="B7" s="138"/>
      <c r="C7" s="138"/>
      <c r="D7" s="138"/>
      <c r="E7" s="138"/>
      <c r="F7" s="138"/>
      <c r="G7" s="138"/>
      <c r="H7" s="138"/>
      <c r="I7" s="138"/>
      <c r="J7" s="138"/>
      <c r="K7" s="138"/>
      <c r="L7" s="138"/>
      <c r="M7" s="138"/>
      <c r="N7" s="138"/>
      <c r="O7" s="138"/>
      <c r="P7" s="138"/>
      <c r="Q7" s="138"/>
      <c r="R7" s="138"/>
      <c r="S7" s="138"/>
    </row>
    <row r="8" spans="1:19">
      <c r="A8" s="137"/>
      <c r="B8" s="138"/>
      <c r="C8" s="138"/>
      <c r="D8" s="138"/>
      <c r="E8" s="138"/>
      <c r="F8" s="138"/>
      <c r="G8" s="138"/>
      <c r="H8" s="138"/>
      <c r="I8" s="138"/>
      <c r="J8" s="138"/>
      <c r="K8" s="138"/>
      <c r="L8" s="138"/>
      <c r="M8" s="138"/>
      <c r="N8" s="138"/>
      <c r="O8" s="138"/>
      <c r="P8" s="138"/>
      <c r="Q8" s="138"/>
      <c r="R8" s="138"/>
      <c r="S8" s="138"/>
    </row>
    <row r="9" spans="1:19">
      <c r="A9" s="137"/>
      <c r="B9" s="138"/>
      <c r="C9" s="138"/>
      <c r="D9" s="138"/>
      <c r="E9" s="138"/>
      <c r="F9" s="138"/>
      <c r="G9" s="138"/>
      <c r="H9" s="138"/>
      <c r="I9" s="138"/>
      <c r="J9" s="138"/>
      <c r="K9" s="138"/>
      <c r="L9" s="138"/>
      <c r="M9" s="138"/>
      <c r="N9" s="138"/>
      <c r="O9" s="138"/>
      <c r="P9" s="138"/>
      <c r="Q9" s="138"/>
      <c r="R9" s="138"/>
      <c r="S9" s="138"/>
    </row>
    <row r="10" spans="1:19">
      <c r="A10" s="137"/>
      <c r="B10" s="138"/>
      <c r="C10" s="138"/>
      <c r="D10" s="138"/>
      <c r="E10" s="138"/>
      <c r="F10" s="138"/>
      <c r="G10" s="138"/>
      <c r="H10" s="138"/>
      <c r="I10" s="138"/>
      <c r="J10" s="138"/>
      <c r="K10" s="138"/>
      <c r="L10" s="138"/>
      <c r="M10" s="138"/>
      <c r="N10" s="138"/>
      <c r="O10" s="138"/>
      <c r="P10" s="138"/>
      <c r="Q10" s="138"/>
      <c r="R10" s="138"/>
      <c r="S10" s="138"/>
    </row>
    <row r="11" spans="1:19">
      <c r="A11" s="137"/>
      <c r="B11" s="138"/>
      <c r="C11" s="138"/>
      <c r="D11" s="138"/>
      <c r="E11" s="138"/>
      <c r="F11" s="138"/>
      <c r="G11" s="138"/>
      <c r="H11" s="138"/>
      <c r="I11" s="138"/>
      <c r="J11" s="138"/>
      <c r="K11" s="138"/>
      <c r="L11" s="138"/>
      <c r="M11" s="138"/>
      <c r="N11" s="138"/>
      <c r="O11" s="138"/>
      <c r="P11" s="138"/>
      <c r="Q11" s="138"/>
      <c r="R11" s="142"/>
      <c r="S11" s="136"/>
    </row>
    <row r="12" spans="1:19">
      <c r="A12" s="137"/>
      <c r="B12" s="138"/>
      <c r="C12" s="138"/>
      <c r="D12" s="138"/>
      <c r="E12" s="138"/>
      <c r="F12" s="138"/>
      <c r="G12" s="138"/>
      <c r="H12" s="138"/>
      <c r="I12" s="138"/>
      <c r="J12" s="138"/>
      <c r="K12" s="138"/>
      <c r="L12" s="138"/>
      <c r="M12" s="138"/>
      <c r="N12" s="138"/>
      <c r="O12" s="138"/>
      <c r="P12" s="138"/>
      <c r="Q12" s="138"/>
      <c r="R12" s="142"/>
      <c r="S12" s="136"/>
    </row>
    <row r="13" spans="1:19">
      <c r="A13" s="137"/>
      <c r="B13" s="138"/>
      <c r="C13" s="138"/>
      <c r="D13" s="138"/>
      <c r="E13" s="138"/>
      <c r="F13" s="138"/>
      <c r="G13" s="138"/>
      <c r="H13" s="138"/>
      <c r="I13" s="138"/>
      <c r="J13" s="138"/>
      <c r="K13" s="138"/>
      <c r="L13" s="138"/>
      <c r="M13" s="138"/>
      <c r="N13" s="138"/>
      <c r="O13" s="138"/>
      <c r="P13" s="138"/>
      <c r="Q13" s="138"/>
      <c r="R13" s="142"/>
      <c r="S13" s="136"/>
    </row>
    <row r="14" spans="1:19">
      <c r="A14" s="139"/>
      <c r="B14" s="140"/>
      <c r="C14" s="141"/>
      <c r="D14" s="141"/>
      <c r="E14" s="141"/>
      <c r="F14" s="141"/>
      <c r="G14" s="141"/>
      <c r="H14" s="141"/>
      <c r="I14" s="141"/>
      <c r="J14" s="141"/>
      <c r="K14" s="141"/>
      <c r="L14" s="141"/>
      <c r="M14" s="141"/>
      <c r="N14" s="141"/>
      <c r="O14" s="140"/>
      <c r="P14" s="140"/>
      <c r="Q14" s="140"/>
      <c r="R14" s="140"/>
      <c r="S14" s="135"/>
    </row>
    <row r="15" spans="1:19">
      <c r="A15" s="139"/>
      <c r="B15" s="140"/>
      <c r="C15" s="141"/>
      <c r="D15" s="141"/>
      <c r="E15" s="141"/>
      <c r="F15" s="141"/>
      <c r="G15" s="141"/>
      <c r="H15" s="141"/>
      <c r="I15" s="141"/>
      <c r="J15" s="141"/>
      <c r="K15" s="141"/>
      <c r="L15" s="141"/>
      <c r="M15" s="141"/>
      <c r="N15" s="141"/>
      <c r="O15" s="141"/>
      <c r="P15" s="141"/>
      <c r="Q15" s="141"/>
      <c r="R15" s="141"/>
      <c r="S15" s="143"/>
    </row>
    <row r="16" spans="1:19">
      <c r="A16" s="139"/>
      <c r="B16" s="140"/>
      <c r="C16" s="141"/>
      <c r="D16" s="141"/>
      <c r="E16" s="141"/>
      <c r="F16" s="141"/>
      <c r="G16" s="141"/>
      <c r="H16" s="141"/>
      <c r="I16" s="141"/>
      <c r="J16" s="141"/>
      <c r="K16" s="141"/>
      <c r="L16" s="141"/>
      <c r="M16" s="141"/>
      <c r="N16" s="141"/>
      <c r="O16" s="141"/>
      <c r="P16" s="141"/>
      <c r="Q16" s="141"/>
      <c r="R16" s="141"/>
      <c r="S16" s="143"/>
    </row>
    <row r="17" spans="1:19">
      <c r="A17" s="139"/>
      <c r="B17" s="140"/>
      <c r="C17" s="141"/>
      <c r="D17" s="141"/>
      <c r="E17" s="141"/>
      <c r="F17" s="141"/>
      <c r="G17" s="141"/>
      <c r="H17" s="141"/>
      <c r="I17" s="141"/>
      <c r="J17" s="141"/>
      <c r="K17" s="141"/>
      <c r="L17" s="141"/>
      <c r="M17" s="141"/>
      <c r="N17" s="141"/>
      <c r="O17" s="141"/>
      <c r="P17" s="141"/>
      <c r="Q17" s="141"/>
      <c r="R17" s="141"/>
      <c r="S17" s="143"/>
    </row>
    <row r="18" spans="1:19">
      <c r="A18" s="139"/>
      <c r="B18" s="140"/>
      <c r="C18" s="141"/>
      <c r="D18" s="141"/>
      <c r="E18" s="141"/>
      <c r="F18" s="141"/>
      <c r="G18" s="141"/>
      <c r="H18" s="141"/>
      <c r="I18" s="141"/>
      <c r="J18" s="141"/>
      <c r="K18" s="141"/>
      <c r="L18" s="141"/>
      <c r="M18" s="141"/>
      <c r="N18" s="141"/>
      <c r="O18" s="141"/>
      <c r="P18" s="141"/>
      <c r="Q18" s="141"/>
      <c r="R18" s="141"/>
      <c r="S18" s="143"/>
    </row>
    <row r="19" spans="1:19">
      <c r="A19" s="139"/>
      <c r="B19" s="140"/>
      <c r="C19" s="141"/>
      <c r="D19" s="141"/>
      <c r="E19" s="141"/>
      <c r="F19" s="141"/>
      <c r="G19" s="141"/>
      <c r="H19" s="141"/>
      <c r="I19" s="141"/>
      <c r="J19" s="141"/>
      <c r="K19" s="141"/>
      <c r="L19" s="141"/>
      <c r="M19" s="141"/>
      <c r="N19" s="141"/>
      <c r="O19" s="141"/>
      <c r="P19" s="141"/>
      <c r="Q19" s="141"/>
      <c r="R19" s="141"/>
      <c r="S19" s="143"/>
    </row>
    <row r="20" spans="1:19">
      <c r="A20" s="139"/>
      <c r="B20" s="140"/>
      <c r="C20" s="141"/>
      <c r="D20" s="141"/>
      <c r="E20" s="141"/>
      <c r="F20" s="141"/>
      <c r="G20" s="141"/>
      <c r="H20" s="141"/>
      <c r="I20" s="141"/>
      <c r="J20" s="141"/>
      <c r="K20" s="141"/>
      <c r="L20" s="141"/>
      <c r="M20" s="141"/>
      <c r="N20" s="141"/>
      <c r="O20" s="141"/>
      <c r="P20" s="141"/>
      <c r="Q20" s="141"/>
      <c r="R20" s="141"/>
      <c r="S20" s="143"/>
    </row>
  </sheetData>
  <mergeCells count="14">
    <mergeCell ref="A2:S2"/>
    <mergeCell ref="A3:S3"/>
    <mergeCell ref="J4:N4"/>
    <mergeCell ref="O4:R4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S4:S5"/>
  </mergeCells>
  <phoneticPr fontId="67" type="noConversion"/>
  <pageMargins left="0.47916666666666702" right="0.16875000000000001" top="0.61875000000000002" bottom="1" header="0.5" footer="0.5"/>
  <pageSetup paperSize="9" orientation="landscape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dimension ref="A1:P15"/>
  <sheetViews>
    <sheetView workbookViewId="0">
      <selection activeCell="E20" sqref="E20"/>
    </sheetView>
  </sheetViews>
  <sheetFormatPr defaultColWidth="9.140625" defaultRowHeight="12.75"/>
  <cols>
    <col min="1" max="1" width="23" style="129" customWidth="1"/>
    <col min="2" max="2" width="11.7109375" style="129" customWidth="1"/>
    <col min="3" max="4" width="10.85546875" style="129" customWidth="1"/>
    <col min="5" max="8" width="8.140625" style="129" customWidth="1"/>
    <col min="9" max="10" width="9.7109375" style="129" customWidth="1"/>
    <col min="11" max="11" width="6.42578125" style="129" customWidth="1"/>
    <col min="12" max="12" width="11.140625" style="129" customWidth="1"/>
    <col min="13" max="14" width="6.42578125" style="129" customWidth="1"/>
    <col min="15" max="15" width="9.42578125" style="129" customWidth="1"/>
    <col min="16" max="16" width="11.5703125" style="129" customWidth="1"/>
    <col min="17" max="19" width="5.42578125" style="129" customWidth="1"/>
    <col min="20" max="20" width="11.5703125" style="129" customWidth="1"/>
    <col min="21" max="21" width="5.140625" style="129" customWidth="1"/>
    <col min="22" max="23" width="4.28515625" style="129" customWidth="1"/>
    <col min="24" max="24" width="3.28515625" style="129" customWidth="1"/>
    <col min="25" max="25" width="3.5703125" style="129" customWidth="1"/>
    <col min="26" max="27" width="4.28515625" style="129" customWidth="1"/>
    <col min="28" max="28" width="2.7109375" style="129" customWidth="1"/>
    <col min="29" max="29" width="3.140625" style="129" customWidth="1"/>
    <col min="30" max="31" width="4.28515625" style="129" customWidth="1"/>
    <col min="32" max="32" width="3.7109375" style="129" customWidth="1"/>
    <col min="33" max="33" width="2.85546875" style="129" customWidth="1"/>
    <col min="34" max="34" width="4.42578125" style="129" customWidth="1"/>
    <col min="35" max="35" width="9.7109375" style="129" customWidth="1"/>
    <col min="36" max="16384" width="9.140625" style="129"/>
  </cols>
  <sheetData>
    <row r="1" spans="1:16">
      <c r="A1" s="130" t="s">
        <v>60</v>
      </c>
    </row>
    <row r="2" spans="1:16" ht="18.75" customHeight="1">
      <c r="A2" s="446" t="s">
        <v>61</v>
      </c>
      <c r="B2" s="446"/>
      <c r="C2" s="446"/>
      <c r="D2" s="446"/>
      <c r="E2" s="446"/>
      <c r="F2" s="446"/>
      <c r="G2" s="446"/>
      <c r="H2" s="446"/>
      <c r="I2" s="446"/>
      <c r="J2" s="446"/>
      <c r="K2" s="446"/>
      <c r="L2" s="446"/>
      <c r="M2" s="446"/>
      <c r="N2" s="446"/>
      <c r="O2" s="446"/>
      <c r="P2" s="446"/>
    </row>
    <row r="3" spans="1:16" ht="14.25">
      <c r="A3" s="447"/>
      <c r="B3" s="447"/>
      <c r="C3" s="447"/>
      <c r="D3" s="447"/>
      <c r="E3" s="447"/>
      <c r="F3" s="447"/>
      <c r="G3" s="447"/>
      <c r="H3" s="447"/>
      <c r="I3" s="447"/>
      <c r="J3" s="447"/>
      <c r="K3" s="447"/>
      <c r="L3" s="447"/>
      <c r="M3" s="447"/>
      <c r="N3" s="447"/>
      <c r="O3" s="447"/>
      <c r="P3" s="447"/>
    </row>
    <row r="4" spans="1:16">
      <c r="A4" s="437" t="s">
        <v>25</v>
      </c>
      <c r="B4" s="437" t="s">
        <v>480</v>
      </c>
      <c r="C4" s="437" t="s">
        <v>481</v>
      </c>
      <c r="D4" s="442" t="s">
        <v>482</v>
      </c>
      <c r="E4" s="443"/>
      <c r="F4" s="443"/>
      <c r="G4" s="443"/>
      <c r="H4" s="443"/>
      <c r="I4" s="443"/>
      <c r="J4" s="443"/>
      <c r="K4" s="443"/>
      <c r="L4" s="443"/>
      <c r="M4" s="443"/>
      <c r="N4" s="443"/>
      <c r="O4" s="443"/>
      <c r="P4" s="444"/>
    </row>
    <row r="5" spans="1:16" ht="36" customHeight="1">
      <c r="A5" s="445"/>
      <c r="B5" s="445"/>
      <c r="C5" s="445"/>
      <c r="D5" s="437" t="s">
        <v>483</v>
      </c>
      <c r="E5" s="442" t="s">
        <v>484</v>
      </c>
      <c r="F5" s="443"/>
      <c r="G5" s="443"/>
      <c r="H5" s="443"/>
      <c r="I5" s="443"/>
      <c r="J5" s="444"/>
      <c r="K5" s="448" t="s">
        <v>485</v>
      </c>
      <c r="L5" s="449"/>
      <c r="M5" s="442" t="s">
        <v>486</v>
      </c>
      <c r="N5" s="444"/>
      <c r="O5" s="442" t="s">
        <v>487</v>
      </c>
      <c r="P5" s="444"/>
    </row>
    <row r="6" spans="1:16">
      <c r="A6" s="445"/>
      <c r="B6" s="445"/>
      <c r="C6" s="445"/>
      <c r="D6" s="445"/>
      <c r="E6" s="437" t="s">
        <v>488</v>
      </c>
      <c r="F6" s="437" t="s">
        <v>489</v>
      </c>
      <c r="G6" s="437" t="s">
        <v>490</v>
      </c>
      <c r="H6" s="442" t="s">
        <v>491</v>
      </c>
      <c r="I6" s="443"/>
      <c r="J6" s="444"/>
      <c r="K6" s="437" t="s">
        <v>492</v>
      </c>
      <c r="L6" s="437" t="s">
        <v>493</v>
      </c>
      <c r="M6" s="437" t="s">
        <v>494</v>
      </c>
      <c r="N6" s="437" t="s">
        <v>495</v>
      </c>
      <c r="O6" s="437" t="s">
        <v>431</v>
      </c>
      <c r="P6" s="437" t="s">
        <v>496</v>
      </c>
    </row>
    <row r="7" spans="1:16" ht="24">
      <c r="A7" s="438"/>
      <c r="B7" s="438"/>
      <c r="C7" s="438"/>
      <c r="D7" s="438"/>
      <c r="E7" s="438"/>
      <c r="F7" s="438"/>
      <c r="G7" s="438"/>
      <c r="H7" s="132" t="s">
        <v>497</v>
      </c>
      <c r="I7" s="132" t="s">
        <v>498</v>
      </c>
      <c r="J7" s="132" t="s">
        <v>499</v>
      </c>
      <c r="K7" s="438"/>
      <c r="L7" s="438"/>
      <c r="M7" s="438"/>
      <c r="N7" s="438"/>
      <c r="O7" s="438"/>
      <c r="P7" s="438"/>
    </row>
    <row r="8" spans="1:16">
      <c r="A8" s="131" t="s">
        <v>199</v>
      </c>
      <c r="B8" s="132">
        <v>446.4</v>
      </c>
      <c r="C8" s="132">
        <v>91.43</v>
      </c>
      <c r="D8" s="132"/>
      <c r="E8" s="132">
        <v>1</v>
      </c>
      <c r="F8" s="132"/>
      <c r="G8" s="132">
        <v>196.64</v>
      </c>
      <c r="H8" s="132"/>
      <c r="I8" s="132">
        <v>2798</v>
      </c>
      <c r="J8" s="132">
        <v>196.64</v>
      </c>
      <c r="K8" s="132"/>
      <c r="L8" s="132"/>
      <c r="M8" s="132"/>
      <c r="N8" s="132"/>
      <c r="O8" s="132"/>
      <c r="P8" s="132"/>
    </row>
    <row r="9" spans="1:16" s="127" customFormat="1" ht="20.100000000000001" customHeight="1">
      <c r="A9" s="131" t="s">
        <v>293</v>
      </c>
      <c r="B9" s="132">
        <v>81.760000000000005</v>
      </c>
      <c r="C9" s="132">
        <v>5.01</v>
      </c>
      <c r="D9" s="132"/>
      <c r="E9" s="132"/>
      <c r="F9" s="132"/>
      <c r="G9" s="132"/>
      <c r="H9" s="132"/>
      <c r="I9" s="132"/>
      <c r="J9" s="132"/>
      <c r="K9" s="132">
        <v>5</v>
      </c>
      <c r="L9" s="132">
        <v>45.58</v>
      </c>
      <c r="M9" s="132"/>
      <c r="N9" s="132"/>
      <c r="O9" s="132"/>
      <c r="P9" s="132">
        <v>36.18</v>
      </c>
    </row>
    <row r="10" spans="1:16" s="127" customFormat="1" ht="20.100000000000001" customHeight="1">
      <c r="A10" s="131" t="s">
        <v>295</v>
      </c>
      <c r="B10" s="132">
        <v>26.68</v>
      </c>
      <c r="C10" s="132">
        <v>0.34</v>
      </c>
      <c r="D10" s="132"/>
      <c r="E10" s="132"/>
      <c r="F10" s="132"/>
      <c r="G10" s="132"/>
      <c r="H10" s="132"/>
      <c r="I10" s="132"/>
      <c r="J10" s="132"/>
      <c r="K10" s="132">
        <v>1</v>
      </c>
      <c r="L10" s="132">
        <v>16.579999999999998</v>
      </c>
      <c r="M10" s="132"/>
      <c r="N10" s="132"/>
      <c r="O10" s="132"/>
      <c r="P10" s="132">
        <v>10.1</v>
      </c>
    </row>
    <row r="11" spans="1:16" s="127" customFormat="1" ht="20.100000000000001" customHeight="1">
      <c r="A11" s="131" t="s">
        <v>500</v>
      </c>
      <c r="B11" s="132">
        <v>16.408000000000001</v>
      </c>
      <c r="C11" s="132"/>
      <c r="D11" s="132"/>
      <c r="E11" s="132"/>
      <c r="F11" s="132"/>
      <c r="G11" s="132"/>
      <c r="H11" s="132"/>
      <c r="I11" s="132"/>
      <c r="J11" s="132"/>
      <c r="K11" s="132"/>
      <c r="L11" s="132"/>
      <c r="M11" s="132"/>
      <c r="N11" s="132"/>
      <c r="O11" s="132"/>
      <c r="P11" s="132"/>
    </row>
    <row r="12" spans="1:16" s="127" customFormat="1" ht="20.100000000000001" customHeight="1">
      <c r="A12" s="131" t="s">
        <v>203</v>
      </c>
      <c r="B12" s="132">
        <v>34.700000000000003</v>
      </c>
      <c r="C12" s="132"/>
      <c r="D12" s="132"/>
      <c r="E12" s="132"/>
      <c r="F12" s="132"/>
      <c r="G12" s="132"/>
      <c r="H12" s="132"/>
      <c r="I12" s="132"/>
      <c r="J12" s="132"/>
      <c r="K12" s="132">
        <v>1</v>
      </c>
      <c r="L12" s="132">
        <v>13.37</v>
      </c>
      <c r="M12" s="132"/>
      <c r="N12" s="132"/>
      <c r="O12" s="132">
        <v>30</v>
      </c>
      <c r="P12" s="132">
        <v>21.33</v>
      </c>
    </row>
    <row r="13" spans="1:16" s="127" customFormat="1" ht="20.100000000000001" customHeight="1">
      <c r="A13" s="131" t="s">
        <v>292</v>
      </c>
      <c r="B13" s="132">
        <v>152.35</v>
      </c>
      <c r="C13" s="132">
        <v>264.62</v>
      </c>
      <c r="D13" s="132">
        <v>152.84</v>
      </c>
      <c r="E13" s="132"/>
      <c r="F13" s="132">
        <v>899.33</v>
      </c>
      <c r="G13" s="132">
        <v>90.37</v>
      </c>
      <c r="H13" s="132"/>
      <c r="I13" s="132"/>
      <c r="J13" s="132"/>
      <c r="K13" s="132">
        <v>1</v>
      </c>
      <c r="L13" s="132">
        <v>16.97</v>
      </c>
      <c r="M13" s="132"/>
      <c r="N13" s="132"/>
      <c r="O13" s="132"/>
      <c r="P13" s="132">
        <v>45.5</v>
      </c>
    </row>
    <row r="14" spans="1:16" s="128" customFormat="1" ht="20.100000000000001" customHeight="1">
      <c r="A14" s="133" t="s">
        <v>294</v>
      </c>
      <c r="B14" s="134">
        <v>58.23</v>
      </c>
      <c r="C14" s="134"/>
      <c r="D14" s="134">
        <v>58.23</v>
      </c>
      <c r="E14" s="134"/>
      <c r="F14" s="134"/>
      <c r="G14" s="134"/>
      <c r="H14" s="134"/>
      <c r="I14" s="134"/>
      <c r="J14" s="134"/>
      <c r="K14" s="134">
        <v>1</v>
      </c>
      <c r="L14" s="134">
        <v>23.7</v>
      </c>
      <c r="M14" s="134"/>
      <c r="N14" s="134"/>
      <c r="O14" s="134">
        <v>195</v>
      </c>
      <c r="P14" s="134">
        <v>34.53</v>
      </c>
    </row>
    <row r="15" spans="1:16">
      <c r="A15" s="129" t="s">
        <v>501</v>
      </c>
    </row>
  </sheetData>
  <mergeCells count="21">
    <mergeCell ref="A2:P2"/>
    <mergeCell ref="A3:P3"/>
    <mergeCell ref="D4:P4"/>
    <mergeCell ref="E5:J5"/>
    <mergeCell ref="K5:L5"/>
    <mergeCell ref="M5:N5"/>
    <mergeCell ref="O5:P5"/>
    <mergeCell ref="H6:J6"/>
    <mergeCell ref="A4:A7"/>
    <mergeCell ref="B4:B7"/>
    <mergeCell ref="C4:C7"/>
    <mergeCell ref="D5:D7"/>
    <mergeCell ref="E6:E7"/>
    <mergeCell ref="F6:F7"/>
    <mergeCell ref="G6:G7"/>
    <mergeCell ref="P6:P7"/>
    <mergeCell ref="K6:K7"/>
    <mergeCell ref="L6:L7"/>
    <mergeCell ref="M6:M7"/>
    <mergeCell ref="N6:N7"/>
    <mergeCell ref="O6:O7"/>
  </mergeCells>
  <phoneticPr fontId="67" type="noConversion"/>
  <pageMargins left="0.47916666666666702" right="0.16875000000000001" top="0.61875000000000002" bottom="1" header="0.5" footer="0.5"/>
  <pageSetup paperSize="9" orientation="landscape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dimension ref="A1:EK21"/>
  <sheetViews>
    <sheetView showGridLines="0" showZeros="0" topLeftCell="A7" workbookViewId="0">
      <selection activeCell="K17" sqref="K17"/>
    </sheetView>
  </sheetViews>
  <sheetFormatPr defaultColWidth="7.7109375" defaultRowHeight="18" customHeight="1"/>
  <cols>
    <col min="1" max="1" width="22.85546875" style="100" customWidth="1"/>
    <col min="2" max="2" width="8.28515625" style="100" customWidth="1"/>
    <col min="3" max="3" width="9.28515625" style="100" customWidth="1"/>
    <col min="4" max="4" width="3.7109375" style="101" customWidth="1"/>
    <col min="5" max="5" width="2.85546875" style="101" customWidth="1"/>
    <col min="6" max="7" width="3.7109375" style="101" customWidth="1"/>
    <col min="8" max="10" width="2.85546875" style="101" customWidth="1"/>
    <col min="11" max="11" width="3.7109375" style="101" customWidth="1"/>
    <col min="12" max="28" width="2.85546875" style="101" customWidth="1"/>
    <col min="29" max="30" width="3.7109375" style="101" customWidth="1"/>
    <col min="31" max="36" width="2.85546875" style="101" customWidth="1"/>
    <col min="37" max="37" width="3.85546875" style="101" customWidth="1"/>
    <col min="38" max="40" width="2.85546875" style="101" customWidth="1"/>
    <col min="41" max="41" width="3.140625" style="101" customWidth="1"/>
    <col min="42" max="47" width="2.85546875" style="101" customWidth="1"/>
    <col min="48" max="48" width="3.7109375" style="101" customWidth="1"/>
    <col min="49" max="52" width="2.85546875" style="101" customWidth="1"/>
    <col min="53" max="53" width="3.7109375" style="101" customWidth="1"/>
    <col min="54" max="77" width="2.85546875" style="101" customWidth="1"/>
    <col min="78" max="141" width="7.7109375" style="100" customWidth="1"/>
    <col min="142" max="16384" width="7.7109375" style="102"/>
  </cols>
  <sheetData>
    <row r="1" spans="1:141" ht="18" customHeight="1">
      <c r="A1" s="457" t="s">
        <v>62</v>
      </c>
      <c r="B1" s="458"/>
      <c r="C1" s="458"/>
      <c r="D1" s="458"/>
      <c r="E1" s="458"/>
      <c r="F1" s="458"/>
      <c r="G1" s="458"/>
      <c r="H1" s="458"/>
      <c r="I1" s="458"/>
      <c r="J1" s="458"/>
      <c r="K1" s="458"/>
      <c r="L1" s="458"/>
      <c r="M1" s="458"/>
      <c r="N1" s="458"/>
      <c r="O1" s="458"/>
      <c r="P1" s="458"/>
      <c r="Q1" s="458"/>
      <c r="R1" s="458"/>
      <c r="S1" s="458"/>
      <c r="T1" s="458"/>
      <c r="U1" s="458"/>
      <c r="V1" s="458"/>
      <c r="W1" s="458"/>
      <c r="X1" s="458"/>
      <c r="Y1" s="458"/>
      <c r="Z1" s="458"/>
      <c r="AA1" s="458"/>
      <c r="AB1" s="458"/>
      <c r="AC1" s="458"/>
      <c r="AD1" s="458"/>
      <c r="AE1" s="458"/>
      <c r="AF1" s="458"/>
      <c r="AG1" s="458"/>
      <c r="AH1" s="458"/>
      <c r="AI1" s="458"/>
      <c r="AJ1" s="458"/>
      <c r="AK1" s="458"/>
      <c r="AL1" s="458"/>
      <c r="AM1" s="458"/>
      <c r="AN1" s="458"/>
      <c r="AO1" s="458"/>
      <c r="AP1" s="458"/>
      <c r="AQ1" s="458"/>
      <c r="AR1" s="458"/>
      <c r="AS1" s="458"/>
      <c r="AT1" s="458"/>
      <c r="AU1" s="458"/>
      <c r="AV1" s="458"/>
      <c r="AW1" s="458"/>
      <c r="AX1" s="458"/>
      <c r="AY1" s="458"/>
      <c r="AZ1" s="458"/>
      <c r="BA1" s="458"/>
      <c r="BB1" s="458"/>
      <c r="BC1" s="458"/>
      <c r="BD1" s="458"/>
      <c r="BE1" s="458"/>
      <c r="BF1" s="458"/>
      <c r="BG1" s="458"/>
      <c r="BH1" s="458"/>
      <c r="BI1" s="458"/>
      <c r="BJ1" s="458"/>
      <c r="BK1" s="458"/>
      <c r="BL1" s="458"/>
      <c r="BM1" s="458"/>
      <c r="BN1" s="458"/>
      <c r="BO1" s="458"/>
      <c r="BP1" s="458"/>
      <c r="BQ1" s="458"/>
      <c r="BR1" s="458"/>
      <c r="BS1" s="458"/>
      <c r="BT1" s="458"/>
      <c r="BU1" s="458"/>
      <c r="BV1" s="458"/>
      <c r="BW1" s="458"/>
      <c r="BX1" s="458"/>
      <c r="BY1" s="458"/>
    </row>
    <row r="2" spans="1:141" s="94" customFormat="1" ht="18" customHeight="1">
      <c r="A2" s="459" t="s">
        <v>63</v>
      </c>
      <c r="B2" s="459"/>
      <c r="C2" s="459"/>
      <c r="D2" s="459"/>
      <c r="E2" s="459"/>
      <c r="F2" s="459"/>
      <c r="G2" s="459"/>
      <c r="H2" s="459"/>
      <c r="I2" s="459"/>
      <c r="J2" s="459"/>
      <c r="K2" s="459"/>
      <c r="L2" s="459"/>
      <c r="M2" s="459"/>
      <c r="N2" s="459"/>
      <c r="O2" s="459"/>
      <c r="P2" s="459"/>
      <c r="Q2" s="459"/>
      <c r="R2" s="459"/>
      <c r="S2" s="459"/>
      <c r="T2" s="459"/>
      <c r="U2" s="459"/>
      <c r="V2" s="459"/>
      <c r="W2" s="459"/>
      <c r="X2" s="459"/>
      <c r="Y2" s="459"/>
      <c r="Z2" s="459"/>
      <c r="AA2" s="459"/>
      <c r="AB2" s="459"/>
      <c r="AC2" s="459"/>
      <c r="AD2" s="459"/>
      <c r="AE2" s="459"/>
      <c r="AF2" s="459"/>
      <c r="AG2" s="459"/>
      <c r="AH2" s="459"/>
      <c r="AI2" s="459"/>
      <c r="AJ2" s="459"/>
      <c r="AK2" s="459"/>
      <c r="AL2" s="459"/>
      <c r="AM2" s="459"/>
      <c r="AN2" s="459"/>
      <c r="AO2" s="459"/>
      <c r="AP2" s="459"/>
      <c r="AQ2" s="459"/>
      <c r="AR2" s="459"/>
      <c r="AS2" s="459"/>
      <c r="AT2" s="459"/>
      <c r="AU2" s="459"/>
      <c r="AV2" s="459"/>
      <c r="AW2" s="459"/>
      <c r="AX2" s="459"/>
      <c r="AY2" s="459"/>
      <c r="AZ2" s="459"/>
      <c r="BA2" s="459"/>
      <c r="BB2" s="459"/>
      <c r="BC2" s="459"/>
      <c r="BD2" s="459"/>
      <c r="BE2" s="459"/>
      <c r="BF2" s="459"/>
      <c r="BG2" s="459"/>
      <c r="BH2" s="459"/>
      <c r="BI2" s="459"/>
      <c r="BJ2" s="459"/>
      <c r="BK2" s="459"/>
      <c r="BL2" s="459"/>
      <c r="BM2" s="459"/>
      <c r="BN2" s="459"/>
      <c r="BO2" s="459"/>
      <c r="BP2" s="459"/>
      <c r="BQ2" s="459"/>
      <c r="BR2" s="459"/>
      <c r="BS2" s="459"/>
      <c r="BT2" s="459"/>
      <c r="BU2" s="459"/>
      <c r="BV2" s="459"/>
      <c r="BW2" s="459"/>
      <c r="BX2" s="459"/>
      <c r="BY2" s="459"/>
      <c r="BZ2" s="123"/>
      <c r="CA2" s="123"/>
      <c r="CB2" s="123"/>
      <c r="CC2" s="123"/>
      <c r="CD2" s="123"/>
      <c r="CE2" s="123"/>
      <c r="CF2" s="123"/>
      <c r="CG2" s="123"/>
      <c r="CH2" s="123"/>
      <c r="CI2" s="123"/>
      <c r="CJ2" s="123"/>
      <c r="CK2" s="123"/>
      <c r="CL2" s="123"/>
      <c r="CM2" s="123"/>
      <c r="CN2" s="123"/>
      <c r="CO2" s="123"/>
      <c r="CP2" s="123"/>
      <c r="CQ2" s="123"/>
      <c r="CR2" s="123"/>
      <c r="CS2" s="123"/>
      <c r="CT2" s="123"/>
      <c r="CU2" s="123"/>
      <c r="CV2" s="123"/>
      <c r="CW2" s="123"/>
      <c r="CX2" s="123"/>
      <c r="CY2" s="123"/>
      <c r="CZ2" s="123"/>
      <c r="DA2" s="123"/>
      <c r="DB2" s="123"/>
      <c r="DC2" s="123"/>
      <c r="DD2" s="123"/>
      <c r="DE2" s="123"/>
      <c r="DF2" s="123"/>
      <c r="DG2" s="123"/>
      <c r="DH2" s="123"/>
      <c r="DI2" s="123"/>
      <c r="DJ2" s="123"/>
      <c r="DK2" s="123"/>
      <c r="DL2" s="123"/>
      <c r="DM2" s="123"/>
      <c r="DN2" s="123"/>
      <c r="DO2" s="123"/>
      <c r="DP2" s="123"/>
      <c r="DQ2" s="123"/>
      <c r="DR2" s="123"/>
      <c r="DS2" s="123"/>
      <c r="DT2" s="123"/>
      <c r="DU2" s="123"/>
      <c r="DV2" s="123"/>
      <c r="DW2" s="123"/>
      <c r="DX2" s="123"/>
      <c r="DY2" s="123"/>
      <c r="DZ2" s="123"/>
      <c r="EA2" s="123"/>
      <c r="EB2" s="123"/>
      <c r="EC2" s="123"/>
      <c r="ED2" s="123"/>
      <c r="EE2" s="123"/>
      <c r="EF2" s="123"/>
      <c r="EG2" s="123"/>
      <c r="EH2" s="123"/>
      <c r="EI2" s="123"/>
      <c r="EJ2" s="123"/>
      <c r="EK2" s="123"/>
    </row>
    <row r="3" spans="1:141" ht="15" customHeight="1">
      <c r="A3" s="102"/>
      <c r="C3" s="103"/>
      <c r="D3" s="104"/>
      <c r="E3" s="104"/>
      <c r="BU3" s="460" t="s">
        <v>502</v>
      </c>
      <c r="BV3" s="460"/>
      <c r="BW3" s="460"/>
      <c r="BX3" s="460"/>
      <c r="BY3" s="460"/>
    </row>
    <row r="4" spans="1:141" s="95" customFormat="1" ht="15" customHeight="1">
      <c r="A4" s="461" t="s">
        <v>25</v>
      </c>
      <c r="B4" s="461" t="s">
        <v>503</v>
      </c>
      <c r="C4" s="461" t="s">
        <v>504</v>
      </c>
      <c r="D4" s="456" t="s">
        <v>505</v>
      </c>
      <c r="E4" s="456"/>
      <c r="F4" s="456"/>
      <c r="G4" s="456"/>
      <c r="H4" s="456"/>
      <c r="I4" s="456"/>
      <c r="J4" s="456"/>
      <c r="K4" s="456" t="s">
        <v>506</v>
      </c>
      <c r="L4" s="456"/>
      <c r="M4" s="456"/>
      <c r="N4" s="456"/>
      <c r="O4" s="456"/>
      <c r="P4" s="456"/>
      <c r="Q4" s="456"/>
      <c r="R4" s="456"/>
      <c r="S4" s="456"/>
      <c r="T4" s="456"/>
      <c r="U4" s="456"/>
      <c r="V4" s="456"/>
      <c r="W4" s="456"/>
      <c r="X4" s="456"/>
      <c r="Y4" s="456"/>
      <c r="Z4" s="456"/>
      <c r="AA4" s="456"/>
      <c r="AB4" s="456"/>
      <c r="AC4" s="456"/>
      <c r="AD4" s="456"/>
      <c r="AE4" s="456"/>
      <c r="AF4" s="456"/>
      <c r="AG4" s="456"/>
      <c r="AH4" s="456"/>
      <c r="AI4" s="456"/>
      <c r="AJ4" s="456"/>
      <c r="AK4" s="456"/>
      <c r="AL4" s="456"/>
      <c r="AM4" s="456"/>
      <c r="AN4" s="456"/>
      <c r="AO4" s="456"/>
      <c r="AP4" s="456"/>
      <c r="AQ4" s="456"/>
      <c r="AR4" s="456"/>
      <c r="AS4" s="456"/>
      <c r="AT4" s="456"/>
      <c r="AU4" s="456"/>
      <c r="AV4" s="456"/>
      <c r="AW4" s="456"/>
      <c r="AX4" s="456"/>
      <c r="AY4" s="456"/>
      <c r="AZ4" s="456"/>
      <c r="BA4" s="456"/>
      <c r="BB4" s="456"/>
      <c r="BC4" s="456"/>
      <c r="BD4" s="456"/>
      <c r="BE4" s="456"/>
      <c r="BF4" s="456"/>
      <c r="BG4" s="456"/>
      <c r="BH4" s="456"/>
      <c r="BI4" s="456"/>
      <c r="BJ4" s="456"/>
      <c r="BK4" s="456"/>
      <c r="BL4" s="456"/>
      <c r="BM4" s="456"/>
      <c r="BN4" s="456"/>
      <c r="BO4" s="456"/>
      <c r="BP4" s="456"/>
      <c r="BQ4" s="456"/>
      <c r="BR4" s="456"/>
      <c r="BS4" s="456"/>
      <c r="BT4" s="456"/>
      <c r="BU4" s="456"/>
      <c r="BV4" s="456"/>
      <c r="BW4" s="456"/>
      <c r="BX4" s="456"/>
      <c r="BY4" s="456"/>
    </row>
    <row r="5" spans="1:141" s="95" customFormat="1" ht="25.5" customHeight="1">
      <c r="A5" s="461"/>
      <c r="B5" s="461"/>
      <c r="C5" s="461"/>
      <c r="D5" s="452" t="s">
        <v>507</v>
      </c>
      <c r="E5" s="452" t="s">
        <v>508</v>
      </c>
      <c r="F5" s="452" t="s">
        <v>509</v>
      </c>
      <c r="G5" s="452" t="s">
        <v>510</v>
      </c>
      <c r="H5" s="452"/>
      <c r="I5" s="452" t="s">
        <v>511</v>
      </c>
      <c r="J5" s="452" t="s">
        <v>512</v>
      </c>
      <c r="K5" s="452" t="s">
        <v>513</v>
      </c>
      <c r="L5" s="452" t="s">
        <v>514</v>
      </c>
      <c r="M5" s="452"/>
      <c r="N5" s="452"/>
      <c r="O5" s="452"/>
      <c r="P5" s="452"/>
      <c r="Q5" s="452"/>
      <c r="R5" s="452"/>
      <c r="S5" s="452"/>
      <c r="T5" s="452"/>
      <c r="U5" s="452"/>
      <c r="V5" s="452"/>
      <c r="W5" s="452"/>
      <c r="X5" s="452"/>
      <c r="Y5" s="452"/>
      <c r="Z5" s="452"/>
      <c r="AA5" s="452"/>
      <c r="AB5" s="452"/>
      <c r="AC5" s="452" t="s">
        <v>515</v>
      </c>
      <c r="AD5" s="452"/>
      <c r="AE5" s="452"/>
      <c r="AF5" s="452"/>
      <c r="AG5" s="452"/>
      <c r="AH5" s="452"/>
      <c r="AI5" s="452"/>
      <c r="AJ5" s="452"/>
      <c r="AK5" s="452"/>
      <c r="AL5" s="452"/>
      <c r="AM5" s="452"/>
      <c r="AN5" s="452"/>
      <c r="AO5" s="452"/>
      <c r="AP5" s="452"/>
      <c r="AQ5" s="452"/>
      <c r="AR5" s="452"/>
      <c r="AS5" s="452"/>
      <c r="AT5" s="452"/>
      <c r="AU5" s="452"/>
      <c r="AV5" s="452"/>
      <c r="AW5" s="452"/>
      <c r="AX5" s="452"/>
      <c r="AY5" s="452"/>
      <c r="AZ5" s="452"/>
      <c r="BA5" s="452"/>
      <c r="BB5" s="452"/>
      <c r="BC5" s="452"/>
      <c r="BD5" s="452"/>
      <c r="BE5" s="452"/>
      <c r="BF5" s="452"/>
      <c r="BG5" s="452"/>
      <c r="BH5" s="452"/>
      <c r="BI5" s="451" t="s">
        <v>516</v>
      </c>
      <c r="BJ5" s="451"/>
      <c r="BK5" s="451"/>
      <c r="BL5" s="451"/>
      <c r="BM5" s="451" t="s">
        <v>517</v>
      </c>
      <c r="BN5" s="451"/>
      <c r="BO5" s="451"/>
      <c r="BP5" s="451"/>
      <c r="BQ5" s="451" t="s">
        <v>518</v>
      </c>
      <c r="BR5" s="451"/>
      <c r="BS5" s="451"/>
      <c r="BT5" s="451"/>
      <c r="BU5" s="451" t="s">
        <v>519</v>
      </c>
      <c r="BV5" s="451"/>
      <c r="BW5" s="451"/>
      <c r="BX5" s="451"/>
      <c r="BY5" s="451"/>
    </row>
    <row r="6" spans="1:141" ht="27.75" customHeight="1">
      <c r="A6" s="461"/>
      <c r="B6" s="461"/>
      <c r="C6" s="461"/>
      <c r="D6" s="452"/>
      <c r="E6" s="452"/>
      <c r="F6" s="452"/>
      <c r="G6" s="452" t="s">
        <v>520</v>
      </c>
      <c r="H6" s="452" t="s">
        <v>521</v>
      </c>
      <c r="I6" s="452"/>
      <c r="J6" s="452"/>
      <c r="K6" s="452"/>
      <c r="L6" s="452" t="s">
        <v>522</v>
      </c>
      <c r="M6" s="452" t="s">
        <v>523</v>
      </c>
      <c r="N6" s="452"/>
      <c r="O6" s="452"/>
      <c r="P6" s="452"/>
      <c r="Q6" s="452"/>
      <c r="R6" s="452"/>
      <c r="S6" s="452"/>
      <c r="T6" s="452"/>
      <c r="U6" s="452"/>
      <c r="V6" s="452" t="s">
        <v>524</v>
      </c>
      <c r="W6" s="452"/>
      <c r="X6" s="452"/>
      <c r="Y6" s="452"/>
      <c r="Z6" s="452"/>
      <c r="AA6" s="452"/>
      <c r="AB6" s="452" t="s">
        <v>525</v>
      </c>
      <c r="AC6" s="456" t="s">
        <v>509</v>
      </c>
      <c r="AD6" s="451" t="s">
        <v>526</v>
      </c>
      <c r="AE6" s="451" t="s">
        <v>527</v>
      </c>
      <c r="AF6" s="451" t="s">
        <v>528</v>
      </c>
      <c r="AG6" s="453" t="s">
        <v>529</v>
      </c>
      <c r="AH6" s="454"/>
      <c r="AI6" s="454"/>
      <c r="AJ6" s="454"/>
      <c r="AK6" s="454"/>
      <c r="AL6" s="454"/>
      <c r="AM6" s="454"/>
      <c r="AN6" s="454"/>
      <c r="AO6" s="455"/>
      <c r="AP6" s="456" t="s">
        <v>530</v>
      </c>
      <c r="AQ6" s="456"/>
      <c r="AR6" s="456"/>
      <c r="AS6" s="456"/>
      <c r="AT6" s="456"/>
      <c r="AU6" s="456"/>
      <c r="AV6" s="456" t="s">
        <v>531</v>
      </c>
      <c r="AW6" s="456"/>
      <c r="AX6" s="456"/>
      <c r="AY6" s="456"/>
      <c r="AZ6" s="456"/>
      <c r="BA6" s="456"/>
      <c r="BB6" s="456"/>
      <c r="BC6" s="456" t="s">
        <v>524</v>
      </c>
      <c r="BD6" s="456"/>
      <c r="BE6" s="456"/>
      <c r="BF6" s="456"/>
      <c r="BG6" s="456"/>
      <c r="BH6" s="451" t="s">
        <v>525</v>
      </c>
      <c r="BI6" s="451" t="s">
        <v>257</v>
      </c>
      <c r="BJ6" s="451" t="s">
        <v>514</v>
      </c>
      <c r="BK6" s="451" t="s">
        <v>515</v>
      </c>
      <c r="BL6" s="451" t="s">
        <v>512</v>
      </c>
      <c r="BM6" s="451" t="s">
        <v>257</v>
      </c>
      <c r="BN6" s="451" t="s">
        <v>514</v>
      </c>
      <c r="BO6" s="451" t="s">
        <v>515</v>
      </c>
      <c r="BP6" s="451" t="s">
        <v>512</v>
      </c>
      <c r="BQ6" s="451" t="s">
        <v>257</v>
      </c>
      <c r="BR6" s="450" t="s">
        <v>532</v>
      </c>
      <c r="BS6" s="450" t="s">
        <v>533</v>
      </c>
      <c r="BT6" s="450" t="s">
        <v>534</v>
      </c>
      <c r="BU6" s="451" t="s">
        <v>257</v>
      </c>
      <c r="BV6" s="450" t="s">
        <v>535</v>
      </c>
      <c r="BW6" s="450" t="s">
        <v>536</v>
      </c>
      <c r="BX6" s="450" t="s">
        <v>537</v>
      </c>
      <c r="BY6" s="450" t="s">
        <v>538</v>
      </c>
    </row>
    <row r="7" spans="1:141" ht="122.25" customHeight="1">
      <c r="A7" s="461"/>
      <c r="B7" s="461"/>
      <c r="C7" s="461"/>
      <c r="D7" s="452"/>
      <c r="E7" s="452"/>
      <c r="F7" s="452"/>
      <c r="G7" s="452"/>
      <c r="H7" s="452"/>
      <c r="I7" s="452"/>
      <c r="J7" s="452"/>
      <c r="K7" s="452"/>
      <c r="L7" s="452"/>
      <c r="M7" s="115" t="s">
        <v>257</v>
      </c>
      <c r="N7" s="119" t="s">
        <v>539</v>
      </c>
      <c r="O7" s="119" t="s">
        <v>540</v>
      </c>
      <c r="P7" s="119" t="s">
        <v>541</v>
      </c>
      <c r="Q7" s="119" t="s">
        <v>542</v>
      </c>
      <c r="R7" s="119" t="s">
        <v>543</v>
      </c>
      <c r="S7" s="119" t="s">
        <v>544</v>
      </c>
      <c r="T7" s="119" t="s">
        <v>545</v>
      </c>
      <c r="U7" s="119" t="s">
        <v>546</v>
      </c>
      <c r="V7" s="119" t="s">
        <v>257</v>
      </c>
      <c r="W7" s="119" t="s">
        <v>547</v>
      </c>
      <c r="X7" s="119" t="s">
        <v>548</v>
      </c>
      <c r="Y7" s="119" t="s">
        <v>549</v>
      </c>
      <c r="Z7" s="119" t="s">
        <v>550</v>
      </c>
      <c r="AA7" s="119" t="s">
        <v>551</v>
      </c>
      <c r="AB7" s="452"/>
      <c r="AC7" s="456"/>
      <c r="AD7" s="451"/>
      <c r="AE7" s="451"/>
      <c r="AF7" s="451"/>
      <c r="AG7" s="120" t="s">
        <v>257</v>
      </c>
      <c r="AH7" s="121" t="s">
        <v>539</v>
      </c>
      <c r="AI7" s="122" t="s">
        <v>540</v>
      </c>
      <c r="AJ7" s="122" t="s">
        <v>541</v>
      </c>
      <c r="AK7" s="122" t="s">
        <v>542</v>
      </c>
      <c r="AL7" s="122" t="s">
        <v>543</v>
      </c>
      <c r="AM7" s="122" t="s">
        <v>544</v>
      </c>
      <c r="AN7" s="122" t="s">
        <v>545</v>
      </c>
      <c r="AO7" s="122" t="s">
        <v>546</v>
      </c>
      <c r="AP7" s="122" t="s">
        <v>257</v>
      </c>
      <c r="AQ7" s="122" t="s">
        <v>552</v>
      </c>
      <c r="AR7" s="122" t="s">
        <v>553</v>
      </c>
      <c r="AS7" s="122" t="s">
        <v>554</v>
      </c>
      <c r="AT7" s="122" t="s">
        <v>555</v>
      </c>
      <c r="AU7" s="122" t="s">
        <v>556</v>
      </c>
      <c r="AV7" s="122" t="s">
        <v>257</v>
      </c>
      <c r="AW7" s="122" t="s">
        <v>557</v>
      </c>
      <c r="AX7" s="122" t="s">
        <v>558</v>
      </c>
      <c r="AY7" s="122" t="s">
        <v>559</v>
      </c>
      <c r="AZ7" s="122" t="s">
        <v>560</v>
      </c>
      <c r="BA7" s="122" t="s">
        <v>561</v>
      </c>
      <c r="BB7" s="122" t="s">
        <v>562</v>
      </c>
      <c r="BC7" s="122" t="s">
        <v>257</v>
      </c>
      <c r="BD7" s="122" t="s">
        <v>563</v>
      </c>
      <c r="BE7" s="122" t="s">
        <v>564</v>
      </c>
      <c r="BF7" s="122" t="s">
        <v>565</v>
      </c>
      <c r="BG7" s="122" t="s">
        <v>566</v>
      </c>
      <c r="BH7" s="451"/>
      <c r="BI7" s="451"/>
      <c r="BJ7" s="451"/>
      <c r="BK7" s="451"/>
      <c r="BL7" s="451"/>
      <c r="BM7" s="451"/>
      <c r="BN7" s="451"/>
      <c r="BO7" s="451"/>
      <c r="BP7" s="451"/>
      <c r="BQ7" s="451"/>
      <c r="BR7" s="450"/>
      <c r="BS7" s="450"/>
      <c r="BT7" s="450"/>
      <c r="BU7" s="451"/>
      <c r="BV7" s="450"/>
      <c r="BW7" s="450"/>
      <c r="BX7" s="450"/>
      <c r="BY7" s="450"/>
    </row>
    <row r="8" spans="1:141" s="96" customFormat="1" ht="20.100000000000001" customHeight="1">
      <c r="A8" s="107" t="s">
        <v>199</v>
      </c>
      <c r="B8" s="108" t="s">
        <v>514</v>
      </c>
      <c r="C8" s="108" t="s">
        <v>510</v>
      </c>
      <c r="D8" s="109">
        <v>11</v>
      </c>
      <c r="E8" s="109">
        <v>11</v>
      </c>
      <c r="F8" s="109"/>
      <c r="G8" s="106"/>
      <c r="H8" s="106"/>
      <c r="I8" s="106"/>
      <c r="J8" s="106"/>
      <c r="K8" s="106">
        <v>17</v>
      </c>
      <c r="L8" s="106"/>
      <c r="M8" s="106"/>
      <c r="N8" s="106"/>
      <c r="O8" s="106"/>
      <c r="P8" s="106"/>
      <c r="Q8" s="106">
        <v>4</v>
      </c>
      <c r="R8" s="106">
        <v>4</v>
      </c>
      <c r="S8" s="106">
        <v>6</v>
      </c>
      <c r="T8" s="106">
        <v>3</v>
      </c>
      <c r="U8" s="106"/>
      <c r="V8" s="106"/>
      <c r="W8" s="106"/>
      <c r="X8" s="106"/>
      <c r="Y8" s="106"/>
      <c r="Z8" s="106"/>
      <c r="AA8" s="106"/>
      <c r="AB8" s="106"/>
      <c r="AC8" s="106">
        <v>0</v>
      </c>
      <c r="AD8" s="106"/>
      <c r="AE8" s="106"/>
      <c r="AF8" s="106"/>
      <c r="AG8" s="106"/>
      <c r="AH8" s="106"/>
      <c r="AI8" s="106"/>
      <c r="AJ8" s="106"/>
      <c r="AK8" s="106"/>
      <c r="AL8" s="106"/>
      <c r="AM8" s="106"/>
      <c r="AN8" s="106"/>
      <c r="AO8" s="106"/>
      <c r="AP8" s="106"/>
      <c r="AQ8" s="106"/>
      <c r="AR8" s="106"/>
      <c r="AS8" s="106"/>
      <c r="AT8" s="106"/>
      <c r="AU8" s="106"/>
      <c r="AV8" s="106"/>
      <c r="AW8" s="106"/>
      <c r="AX8" s="106"/>
      <c r="AY8" s="106"/>
      <c r="AZ8" s="106"/>
      <c r="BA8" s="106"/>
      <c r="BB8" s="106"/>
      <c r="BC8" s="106"/>
      <c r="BD8" s="106"/>
      <c r="BE8" s="106"/>
      <c r="BF8" s="106"/>
      <c r="BG8" s="106"/>
      <c r="BH8" s="106"/>
      <c r="BI8" s="106"/>
      <c r="BJ8" s="106"/>
      <c r="BK8" s="106"/>
      <c r="BL8" s="106"/>
      <c r="BM8" s="106">
        <v>9</v>
      </c>
      <c r="BN8" s="106">
        <v>9</v>
      </c>
      <c r="BO8" s="106"/>
      <c r="BP8" s="106"/>
      <c r="BQ8" s="106">
        <v>3</v>
      </c>
      <c r="BR8" s="106"/>
      <c r="BS8" s="106">
        <v>3</v>
      </c>
      <c r="BT8" s="106"/>
      <c r="BU8" s="106"/>
      <c r="BV8" s="106"/>
      <c r="BW8" s="106"/>
      <c r="BX8" s="106"/>
      <c r="BY8" s="124">
        <f t="shared" ref="BY8:BY21" si="0">SUM(D8:BX8)</f>
        <v>80</v>
      </c>
      <c r="BZ8" s="125"/>
      <c r="CA8" s="125"/>
      <c r="CB8" s="125"/>
      <c r="CC8" s="125"/>
      <c r="CD8" s="125"/>
      <c r="CE8" s="125"/>
      <c r="CF8" s="125"/>
      <c r="CG8" s="125"/>
      <c r="CH8" s="125"/>
      <c r="CI8" s="125"/>
      <c r="CJ8" s="125"/>
      <c r="CK8" s="125"/>
      <c r="CL8" s="125"/>
      <c r="CM8" s="125"/>
      <c r="CN8" s="125"/>
      <c r="CO8" s="125"/>
      <c r="CP8" s="125"/>
      <c r="CQ8" s="125"/>
      <c r="CR8" s="125"/>
      <c r="CS8" s="125"/>
      <c r="CT8" s="125"/>
      <c r="CU8" s="125"/>
      <c r="CV8" s="125"/>
      <c r="CW8" s="125"/>
      <c r="CX8" s="125"/>
      <c r="CY8" s="125"/>
      <c r="CZ8" s="125"/>
      <c r="DA8" s="125"/>
      <c r="DB8" s="125"/>
      <c r="DC8" s="125"/>
      <c r="DD8" s="125"/>
      <c r="DE8" s="125"/>
      <c r="DF8" s="125"/>
      <c r="DG8" s="125"/>
      <c r="DH8" s="125"/>
      <c r="DI8" s="125"/>
      <c r="DJ8" s="125"/>
      <c r="DK8" s="125"/>
      <c r="DL8" s="125"/>
      <c r="DM8" s="125"/>
      <c r="DN8" s="125"/>
      <c r="DO8" s="125"/>
      <c r="DP8" s="125"/>
      <c r="DQ8" s="125"/>
      <c r="DR8" s="125"/>
      <c r="DS8" s="125"/>
      <c r="DT8" s="125"/>
      <c r="DU8" s="125"/>
      <c r="DV8" s="125"/>
      <c r="DW8" s="125"/>
      <c r="DX8" s="125"/>
      <c r="DY8" s="125"/>
      <c r="DZ8" s="125"/>
      <c r="EA8" s="125"/>
      <c r="EB8" s="125"/>
      <c r="EC8" s="125"/>
      <c r="ED8" s="125"/>
      <c r="EE8" s="125"/>
      <c r="EF8" s="125"/>
      <c r="EG8" s="125"/>
      <c r="EH8" s="125"/>
      <c r="EI8" s="125"/>
      <c r="EJ8" s="125"/>
      <c r="EK8" s="125"/>
    </row>
    <row r="9" spans="1:141" s="97" customFormat="1" ht="20.100000000000001" customHeight="1">
      <c r="A9" s="108" t="s">
        <v>292</v>
      </c>
      <c r="B9" s="108" t="s">
        <v>567</v>
      </c>
      <c r="C9" s="108" t="s">
        <v>510</v>
      </c>
      <c r="D9" s="109">
        <v>20</v>
      </c>
      <c r="E9" s="109"/>
      <c r="F9" s="109">
        <v>20</v>
      </c>
      <c r="G9" s="106">
        <v>20</v>
      </c>
      <c r="H9" s="106"/>
      <c r="I9" s="106"/>
      <c r="J9" s="106"/>
      <c r="K9" s="106">
        <v>42</v>
      </c>
      <c r="L9" s="106"/>
      <c r="M9" s="106"/>
      <c r="N9" s="106"/>
      <c r="O9" s="106"/>
      <c r="P9" s="106"/>
      <c r="Q9" s="106"/>
      <c r="R9" s="106"/>
      <c r="S9" s="106"/>
      <c r="T9" s="106"/>
      <c r="U9" s="106"/>
      <c r="V9" s="106"/>
      <c r="W9" s="106"/>
      <c r="X9" s="106"/>
      <c r="Y9" s="106"/>
      <c r="Z9" s="106"/>
      <c r="AA9" s="106"/>
      <c r="AB9" s="106"/>
      <c r="AC9" s="106">
        <v>42</v>
      </c>
      <c r="AD9" s="106">
        <v>42</v>
      </c>
      <c r="AE9" s="106"/>
      <c r="AF9" s="106"/>
      <c r="AG9" s="106"/>
      <c r="AH9" s="106"/>
      <c r="AI9" s="106"/>
      <c r="AJ9" s="106"/>
      <c r="AK9" s="106"/>
      <c r="AL9" s="106"/>
      <c r="AM9" s="106"/>
      <c r="AN9" s="106"/>
      <c r="AO9" s="106"/>
      <c r="AP9" s="106">
        <v>6</v>
      </c>
      <c r="AQ9" s="106"/>
      <c r="AR9" s="106"/>
      <c r="AS9" s="106">
        <v>2</v>
      </c>
      <c r="AT9" s="106">
        <v>4</v>
      </c>
      <c r="AU9" s="106"/>
      <c r="AV9" s="106">
        <v>14</v>
      </c>
      <c r="AW9" s="106"/>
      <c r="AX9" s="106"/>
      <c r="AY9" s="106">
        <v>1</v>
      </c>
      <c r="AZ9" s="106">
        <v>3</v>
      </c>
      <c r="BA9" s="106">
        <v>10</v>
      </c>
      <c r="BB9" s="106"/>
      <c r="BC9" s="106">
        <v>22</v>
      </c>
      <c r="BD9" s="106">
        <v>11</v>
      </c>
      <c r="BE9" s="106">
        <v>4</v>
      </c>
      <c r="BF9" s="106">
        <v>5</v>
      </c>
      <c r="BG9" s="106">
        <v>2</v>
      </c>
      <c r="BH9" s="106"/>
      <c r="BI9" s="106"/>
      <c r="BJ9" s="106"/>
      <c r="BK9" s="106"/>
      <c r="BL9" s="106"/>
      <c r="BM9" s="106">
        <v>12</v>
      </c>
      <c r="BN9" s="106"/>
      <c r="BO9" s="106">
        <v>12</v>
      </c>
      <c r="BP9" s="106"/>
      <c r="BQ9" s="106">
        <v>1</v>
      </c>
      <c r="BR9" s="106"/>
      <c r="BS9" s="106">
        <v>1</v>
      </c>
      <c r="BT9" s="106"/>
      <c r="BU9" s="106"/>
      <c r="BV9" s="106"/>
      <c r="BW9" s="106"/>
      <c r="BX9" s="106"/>
      <c r="BY9" s="124">
        <f t="shared" si="0"/>
        <v>296</v>
      </c>
      <c r="BZ9" s="98"/>
      <c r="CA9" s="98"/>
      <c r="CB9" s="98"/>
      <c r="CC9" s="98"/>
      <c r="CD9" s="98"/>
      <c r="CE9" s="98"/>
      <c r="CF9" s="98"/>
      <c r="CG9" s="98"/>
      <c r="CH9" s="98"/>
      <c r="CI9" s="98"/>
      <c r="CJ9" s="98"/>
      <c r="CK9" s="98"/>
      <c r="CL9" s="98"/>
      <c r="CM9" s="98"/>
      <c r="CN9" s="98"/>
      <c r="CO9" s="98"/>
      <c r="CP9" s="98"/>
      <c r="CQ9" s="98"/>
      <c r="CR9" s="98"/>
      <c r="CS9" s="98"/>
      <c r="CT9" s="98"/>
      <c r="CU9" s="98"/>
      <c r="CV9" s="98"/>
      <c r="CW9" s="98"/>
      <c r="CX9" s="98"/>
      <c r="CY9" s="98"/>
      <c r="CZ9" s="98"/>
      <c r="DA9" s="98"/>
      <c r="DB9" s="98"/>
      <c r="DC9" s="98"/>
      <c r="DD9" s="98"/>
      <c r="DE9" s="98"/>
      <c r="DF9" s="98"/>
      <c r="DG9" s="98"/>
      <c r="DH9" s="98"/>
      <c r="DI9" s="98"/>
      <c r="DJ9" s="98"/>
      <c r="DK9" s="98"/>
      <c r="DL9" s="98"/>
      <c r="DM9" s="98"/>
      <c r="DN9" s="98"/>
      <c r="DO9" s="98"/>
      <c r="DP9" s="98"/>
      <c r="DQ9" s="98"/>
      <c r="DR9" s="98"/>
      <c r="DS9" s="98"/>
      <c r="DT9" s="98"/>
      <c r="DU9" s="98"/>
      <c r="DV9" s="98"/>
      <c r="DW9" s="98"/>
      <c r="DX9" s="98"/>
      <c r="DY9" s="98"/>
      <c r="DZ9" s="98"/>
      <c r="EA9" s="98"/>
      <c r="EB9" s="98"/>
      <c r="EC9" s="98"/>
      <c r="ED9" s="98"/>
      <c r="EE9" s="98"/>
      <c r="EF9" s="98"/>
      <c r="EG9" s="98"/>
      <c r="EH9" s="98"/>
      <c r="EI9" s="98"/>
      <c r="EJ9" s="98"/>
      <c r="EK9" s="98"/>
    </row>
    <row r="10" spans="1:141" s="97" customFormat="1" ht="20.100000000000001" customHeight="1">
      <c r="A10" s="108" t="s">
        <v>293</v>
      </c>
      <c r="B10" s="108" t="s">
        <v>567</v>
      </c>
      <c r="C10" s="108" t="s">
        <v>510</v>
      </c>
      <c r="D10" s="109">
        <v>35</v>
      </c>
      <c r="E10" s="109"/>
      <c r="F10" s="109">
        <v>35</v>
      </c>
      <c r="G10" s="106">
        <v>35</v>
      </c>
      <c r="H10" s="106"/>
      <c r="I10" s="106"/>
      <c r="J10" s="106"/>
      <c r="K10" s="106">
        <v>73</v>
      </c>
      <c r="L10" s="106"/>
      <c r="M10" s="106"/>
      <c r="N10" s="106"/>
      <c r="O10" s="106"/>
      <c r="P10" s="106"/>
      <c r="Q10" s="106"/>
      <c r="R10" s="106"/>
      <c r="S10" s="106"/>
      <c r="T10" s="106"/>
      <c r="U10" s="106"/>
      <c r="V10" s="106"/>
      <c r="W10" s="106"/>
      <c r="X10" s="106"/>
      <c r="Y10" s="106"/>
      <c r="Z10" s="106"/>
      <c r="AA10" s="106"/>
      <c r="AB10" s="106"/>
      <c r="AC10" s="106">
        <v>73</v>
      </c>
      <c r="AD10" s="106">
        <v>73</v>
      </c>
      <c r="AE10" s="106"/>
      <c r="AF10" s="106"/>
      <c r="AG10" s="106"/>
      <c r="AH10" s="106"/>
      <c r="AI10" s="106"/>
      <c r="AJ10" s="106"/>
      <c r="AK10" s="106"/>
      <c r="AL10" s="106"/>
      <c r="AM10" s="106"/>
      <c r="AN10" s="106"/>
      <c r="AO10" s="106"/>
      <c r="AP10" s="106">
        <v>17</v>
      </c>
      <c r="AQ10" s="106"/>
      <c r="AR10" s="106"/>
      <c r="AS10" s="106">
        <v>3</v>
      </c>
      <c r="AT10" s="106">
        <v>14</v>
      </c>
      <c r="AU10" s="106"/>
      <c r="AV10" s="106">
        <v>18</v>
      </c>
      <c r="AW10" s="106"/>
      <c r="AX10" s="106"/>
      <c r="AY10" s="106">
        <v>1</v>
      </c>
      <c r="AZ10" s="106">
        <v>3</v>
      </c>
      <c r="BA10" s="106">
        <v>15</v>
      </c>
      <c r="BB10" s="106"/>
      <c r="BC10" s="106">
        <v>38</v>
      </c>
      <c r="BD10" s="106">
        <v>3</v>
      </c>
      <c r="BE10" s="106">
        <v>6</v>
      </c>
      <c r="BF10" s="106">
        <v>22</v>
      </c>
      <c r="BG10" s="106">
        <v>7</v>
      </c>
      <c r="BH10" s="106"/>
      <c r="BI10" s="106"/>
      <c r="BJ10" s="106"/>
      <c r="BK10" s="106"/>
      <c r="BL10" s="106"/>
      <c r="BM10" s="106">
        <v>5</v>
      </c>
      <c r="BN10" s="106"/>
      <c r="BO10" s="106">
        <v>5</v>
      </c>
      <c r="BP10" s="106"/>
      <c r="BQ10" s="106">
        <v>3</v>
      </c>
      <c r="BR10" s="106"/>
      <c r="BS10" s="106">
        <v>3</v>
      </c>
      <c r="BT10" s="106"/>
      <c r="BU10" s="106"/>
      <c r="BV10" s="106"/>
      <c r="BW10" s="106"/>
      <c r="BX10" s="106"/>
      <c r="BY10" s="124">
        <f t="shared" si="0"/>
        <v>487</v>
      </c>
      <c r="BZ10" s="98"/>
      <c r="CA10" s="98"/>
      <c r="CB10" s="98"/>
      <c r="CC10" s="98"/>
      <c r="CD10" s="98"/>
      <c r="CE10" s="98"/>
      <c r="CF10" s="98"/>
      <c r="CG10" s="98"/>
      <c r="CH10" s="98"/>
      <c r="CI10" s="98"/>
      <c r="CJ10" s="98"/>
      <c r="CK10" s="98"/>
      <c r="CL10" s="98"/>
      <c r="CM10" s="98"/>
      <c r="CN10" s="98"/>
      <c r="CO10" s="98"/>
      <c r="CP10" s="98"/>
      <c r="CQ10" s="98"/>
      <c r="CR10" s="98"/>
      <c r="CS10" s="98"/>
      <c r="CT10" s="98"/>
      <c r="CU10" s="98"/>
      <c r="CV10" s="98"/>
      <c r="CW10" s="98"/>
      <c r="CX10" s="98"/>
      <c r="CY10" s="98"/>
      <c r="CZ10" s="98"/>
      <c r="DA10" s="98"/>
      <c r="DB10" s="98"/>
      <c r="DC10" s="98"/>
      <c r="DD10" s="98"/>
      <c r="DE10" s="98"/>
      <c r="DF10" s="98"/>
      <c r="DG10" s="98"/>
      <c r="DH10" s="98"/>
      <c r="DI10" s="98"/>
      <c r="DJ10" s="98"/>
      <c r="DK10" s="98"/>
      <c r="DL10" s="98"/>
      <c r="DM10" s="98"/>
      <c r="DN10" s="98"/>
      <c r="DO10" s="98"/>
      <c r="DP10" s="98"/>
      <c r="DQ10" s="98"/>
      <c r="DR10" s="98"/>
      <c r="DS10" s="98"/>
      <c r="DT10" s="98"/>
      <c r="DU10" s="98"/>
      <c r="DV10" s="98"/>
      <c r="DW10" s="98"/>
      <c r="DX10" s="98"/>
      <c r="DY10" s="98"/>
      <c r="DZ10" s="98"/>
      <c r="EA10" s="98"/>
      <c r="EB10" s="98"/>
      <c r="EC10" s="98"/>
      <c r="ED10" s="98"/>
      <c r="EE10" s="98"/>
      <c r="EF10" s="98"/>
      <c r="EG10" s="98"/>
      <c r="EH10" s="98"/>
      <c r="EI10" s="98"/>
      <c r="EJ10" s="98"/>
      <c r="EK10" s="98"/>
    </row>
    <row r="11" spans="1:141" s="97" customFormat="1" ht="20.100000000000001" customHeight="1">
      <c r="A11" s="108" t="s">
        <v>202</v>
      </c>
      <c r="B11" s="108" t="s">
        <v>567</v>
      </c>
      <c r="C11" s="108" t="s">
        <v>510</v>
      </c>
      <c r="D11" s="109">
        <v>11</v>
      </c>
      <c r="E11" s="109"/>
      <c r="F11" s="109">
        <v>11</v>
      </c>
      <c r="G11" s="106">
        <v>11</v>
      </c>
      <c r="H11" s="106"/>
      <c r="I11" s="106"/>
      <c r="J11" s="106"/>
      <c r="K11" s="106">
        <v>19</v>
      </c>
      <c r="L11" s="106"/>
      <c r="M11" s="106"/>
      <c r="N11" s="106"/>
      <c r="O11" s="106"/>
      <c r="P11" s="106"/>
      <c r="Q11" s="106"/>
      <c r="R11" s="106"/>
      <c r="S11" s="106"/>
      <c r="T11" s="106"/>
      <c r="U11" s="106"/>
      <c r="V11" s="106"/>
      <c r="W11" s="106"/>
      <c r="X11" s="106"/>
      <c r="Y11" s="106"/>
      <c r="Z11" s="106"/>
      <c r="AA11" s="106"/>
      <c r="AB11" s="106"/>
      <c r="AC11" s="106">
        <v>19</v>
      </c>
      <c r="AD11" s="106">
        <v>19</v>
      </c>
      <c r="AE11" s="106"/>
      <c r="AF11" s="106"/>
      <c r="AG11" s="106"/>
      <c r="AH11" s="106"/>
      <c r="AI11" s="106"/>
      <c r="AJ11" s="106"/>
      <c r="AK11" s="106"/>
      <c r="AL11" s="106"/>
      <c r="AM11" s="106"/>
      <c r="AN11" s="106"/>
      <c r="AO11" s="106"/>
      <c r="AP11" s="106"/>
      <c r="AQ11" s="106"/>
      <c r="AR11" s="106">
        <v>1</v>
      </c>
      <c r="AS11" s="106"/>
      <c r="AT11" s="106">
        <v>10</v>
      </c>
      <c r="AU11" s="106">
        <v>1</v>
      </c>
      <c r="AV11" s="106"/>
      <c r="AW11" s="106"/>
      <c r="AX11" s="106"/>
      <c r="AY11" s="106">
        <v>1</v>
      </c>
      <c r="AZ11" s="106">
        <v>3</v>
      </c>
      <c r="BA11" s="106">
        <v>1</v>
      </c>
      <c r="BB11" s="106"/>
      <c r="BC11" s="106"/>
      <c r="BD11" s="106">
        <v>1</v>
      </c>
      <c r="BE11" s="106"/>
      <c r="BF11" s="106">
        <v>1</v>
      </c>
      <c r="BG11" s="106"/>
      <c r="BH11" s="106"/>
      <c r="BI11" s="106"/>
      <c r="BJ11" s="106"/>
      <c r="BK11" s="106"/>
      <c r="BL11" s="106"/>
      <c r="BM11" s="106"/>
      <c r="BN11" s="106"/>
      <c r="BO11" s="106"/>
      <c r="BP11" s="106"/>
      <c r="BQ11" s="106"/>
      <c r="BR11" s="106"/>
      <c r="BS11" s="106"/>
      <c r="BT11" s="106"/>
      <c r="BU11" s="106"/>
      <c r="BV11" s="106"/>
      <c r="BW11" s="106"/>
      <c r="BX11" s="106"/>
      <c r="BY11" s="124">
        <f t="shared" si="0"/>
        <v>109</v>
      </c>
      <c r="BZ11" s="98"/>
      <c r="CA11" s="98"/>
      <c r="CB11" s="98"/>
      <c r="CC11" s="98"/>
      <c r="CD11" s="98"/>
      <c r="CE11" s="98"/>
      <c r="CF11" s="98"/>
      <c r="CG11" s="98"/>
      <c r="CH11" s="98"/>
      <c r="CI11" s="98"/>
      <c r="CJ11" s="98"/>
      <c r="CK11" s="98"/>
      <c r="CL11" s="98"/>
      <c r="CM11" s="98"/>
      <c r="CN11" s="98"/>
      <c r="CO11" s="98"/>
      <c r="CP11" s="98"/>
      <c r="CQ11" s="98"/>
      <c r="CR11" s="98"/>
      <c r="CS11" s="98"/>
      <c r="CT11" s="98"/>
      <c r="CU11" s="98"/>
      <c r="CV11" s="98"/>
      <c r="CW11" s="98"/>
      <c r="CX11" s="98"/>
      <c r="CY11" s="98"/>
      <c r="CZ11" s="98"/>
      <c r="DA11" s="98"/>
      <c r="DB11" s="98"/>
      <c r="DC11" s="98"/>
      <c r="DD11" s="98"/>
      <c r="DE11" s="98"/>
      <c r="DF11" s="98"/>
      <c r="DG11" s="98"/>
      <c r="DH11" s="98"/>
      <c r="DI11" s="98"/>
      <c r="DJ11" s="98"/>
      <c r="DK11" s="98"/>
      <c r="DL11" s="98"/>
      <c r="DM11" s="98"/>
      <c r="DN11" s="98"/>
      <c r="DO11" s="98"/>
      <c r="DP11" s="98"/>
      <c r="DQ11" s="98"/>
      <c r="DR11" s="98"/>
      <c r="DS11" s="98"/>
      <c r="DT11" s="98"/>
      <c r="DU11" s="98"/>
      <c r="DV11" s="98"/>
      <c r="DW11" s="98"/>
      <c r="DX11" s="98"/>
      <c r="DY11" s="98"/>
      <c r="DZ11" s="98"/>
      <c r="EA11" s="98"/>
      <c r="EB11" s="98"/>
      <c r="EC11" s="98"/>
      <c r="ED11" s="98"/>
      <c r="EE11" s="98"/>
      <c r="EF11" s="98"/>
      <c r="EG11" s="98"/>
      <c r="EH11" s="98"/>
      <c r="EI11" s="98"/>
      <c r="EJ11" s="98"/>
      <c r="EK11" s="98"/>
    </row>
    <row r="12" spans="1:141" s="97" customFormat="1" ht="20.100000000000001" customHeight="1">
      <c r="A12" s="108" t="s">
        <v>203</v>
      </c>
      <c r="B12" s="108" t="s">
        <v>567</v>
      </c>
      <c r="C12" s="108" t="s">
        <v>510</v>
      </c>
      <c r="D12" s="109">
        <v>11</v>
      </c>
      <c r="E12" s="109"/>
      <c r="F12" s="109">
        <v>11</v>
      </c>
      <c r="G12" s="106">
        <v>11</v>
      </c>
      <c r="H12" s="106"/>
      <c r="I12" s="106"/>
      <c r="J12" s="106"/>
      <c r="K12" s="106">
        <v>22</v>
      </c>
      <c r="L12" s="106"/>
      <c r="M12" s="106"/>
      <c r="N12" s="106"/>
      <c r="O12" s="106"/>
      <c r="P12" s="106"/>
      <c r="Q12" s="106"/>
      <c r="R12" s="106"/>
      <c r="S12" s="106"/>
      <c r="T12" s="106"/>
      <c r="U12" s="106"/>
      <c r="V12" s="106"/>
      <c r="W12" s="106"/>
      <c r="X12" s="106"/>
      <c r="Y12" s="106"/>
      <c r="Z12" s="106"/>
      <c r="AA12" s="106"/>
      <c r="AB12" s="106"/>
      <c r="AC12" s="106">
        <v>22</v>
      </c>
      <c r="AD12" s="106">
        <v>22</v>
      </c>
      <c r="AE12" s="106"/>
      <c r="AF12" s="106"/>
      <c r="AG12" s="106"/>
      <c r="AH12" s="106"/>
      <c r="AI12" s="106"/>
      <c r="AJ12" s="106"/>
      <c r="AK12" s="106"/>
      <c r="AL12" s="106"/>
      <c r="AM12" s="106"/>
      <c r="AN12" s="106"/>
      <c r="AO12" s="106"/>
      <c r="AP12" s="106">
        <v>6</v>
      </c>
      <c r="AQ12" s="106"/>
      <c r="AR12" s="106">
        <v>1</v>
      </c>
      <c r="AS12" s="106"/>
      <c r="AT12" s="106">
        <v>5</v>
      </c>
      <c r="AU12" s="106"/>
      <c r="AV12" s="106">
        <v>9</v>
      </c>
      <c r="AW12" s="106"/>
      <c r="AX12" s="106"/>
      <c r="AY12" s="106">
        <v>3</v>
      </c>
      <c r="AZ12" s="106">
        <v>2</v>
      </c>
      <c r="BA12" s="106">
        <v>2</v>
      </c>
      <c r="BB12" s="106">
        <v>2</v>
      </c>
      <c r="BC12" s="106">
        <v>7</v>
      </c>
      <c r="BD12" s="106">
        <v>4</v>
      </c>
      <c r="BE12" s="106">
        <v>1</v>
      </c>
      <c r="BF12" s="106">
        <v>2</v>
      </c>
      <c r="BG12" s="106"/>
      <c r="BH12" s="106"/>
      <c r="BI12" s="106"/>
      <c r="BJ12" s="106"/>
      <c r="BK12" s="106"/>
      <c r="BL12" s="106"/>
      <c r="BM12" s="106">
        <v>2</v>
      </c>
      <c r="BN12" s="106"/>
      <c r="BO12" s="106">
        <v>2</v>
      </c>
      <c r="BP12" s="106"/>
      <c r="BQ12" s="106">
        <v>3</v>
      </c>
      <c r="BR12" s="106"/>
      <c r="BS12" s="106">
        <v>3</v>
      </c>
      <c r="BT12" s="106"/>
      <c r="BU12" s="106"/>
      <c r="BV12" s="106"/>
      <c r="BW12" s="106"/>
      <c r="BX12" s="106"/>
      <c r="BY12" s="124">
        <f t="shared" si="0"/>
        <v>153</v>
      </c>
      <c r="BZ12" s="98"/>
      <c r="CA12" s="98"/>
      <c r="CB12" s="98"/>
      <c r="CC12" s="98"/>
      <c r="CD12" s="98"/>
      <c r="CE12" s="98"/>
      <c r="CF12" s="98"/>
      <c r="CG12" s="98"/>
      <c r="CH12" s="98"/>
      <c r="CI12" s="98"/>
      <c r="CJ12" s="98"/>
      <c r="CK12" s="98"/>
      <c r="CL12" s="98"/>
      <c r="CM12" s="98"/>
      <c r="CN12" s="98"/>
      <c r="CO12" s="98"/>
      <c r="CP12" s="98"/>
      <c r="CQ12" s="98"/>
      <c r="CR12" s="98"/>
      <c r="CS12" s="98"/>
      <c r="CT12" s="98"/>
      <c r="CU12" s="98"/>
      <c r="CV12" s="98"/>
      <c r="CW12" s="98"/>
      <c r="CX12" s="98"/>
      <c r="CY12" s="98"/>
      <c r="CZ12" s="98"/>
      <c r="DA12" s="98"/>
      <c r="DB12" s="98"/>
      <c r="DC12" s="98"/>
      <c r="DD12" s="98"/>
      <c r="DE12" s="98"/>
      <c r="DF12" s="98"/>
      <c r="DG12" s="98"/>
      <c r="DH12" s="98"/>
      <c r="DI12" s="98"/>
      <c r="DJ12" s="98"/>
      <c r="DK12" s="98"/>
      <c r="DL12" s="98"/>
      <c r="DM12" s="98"/>
      <c r="DN12" s="98"/>
      <c r="DO12" s="98"/>
      <c r="DP12" s="98"/>
      <c r="DQ12" s="98"/>
      <c r="DR12" s="98"/>
      <c r="DS12" s="98"/>
      <c r="DT12" s="98"/>
      <c r="DU12" s="98"/>
      <c r="DV12" s="98"/>
      <c r="DW12" s="98"/>
      <c r="DX12" s="98"/>
      <c r="DY12" s="98"/>
      <c r="DZ12" s="98"/>
      <c r="EA12" s="98"/>
      <c r="EB12" s="98"/>
      <c r="EC12" s="98"/>
      <c r="ED12" s="98"/>
      <c r="EE12" s="98"/>
      <c r="EF12" s="98"/>
      <c r="EG12" s="98"/>
      <c r="EH12" s="98"/>
      <c r="EI12" s="98"/>
      <c r="EJ12" s="98"/>
      <c r="EK12" s="98"/>
    </row>
    <row r="13" spans="1:141" s="98" customFormat="1" ht="20.100000000000001" customHeight="1">
      <c r="A13" s="110" t="s">
        <v>294</v>
      </c>
      <c r="B13" s="110" t="s">
        <v>515</v>
      </c>
      <c r="C13" s="110" t="s">
        <v>568</v>
      </c>
      <c r="D13" s="109">
        <v>12</v>
      </c>
      <c r="E13" s="109"/>
      <c r="F13" s="109">
        <v>12</v>
      </c>
      <c r="G13" s="106">
        <v>12</v>
      </c>
      <c r="H13" s="106"/>
      <c r="I13" s="106"/>
      <c r="J13" s="106"/>
      <c r="K13" s="106">
        <v>55</v>
      </c>
      <c r="L13" s="106"/>
      <c r="M13" s="106"/>
      <c r="N13" s="106"/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>
        <v>55</v>
      </c>
      <c r="AD13" s="106">
        <v>55</v>
      </c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>
        <v>1</v>
      </c>
      <c r="AQ13" s="106"/>
      <c r="AR13" s="106"/>
      <c r="AS13" s="106"/>
      <c r="AT13" s="106">
        <v>1</v>
      </c>
      <c r="AU13" s="106"/>
      <c r="AV13" s="106">
        <v>7</v>
      </c>
      <c r="AW13" s="106"/>
      <c r="AX13" s="106"/>
      <c r="AY13" s="106">
        <v>1</v>
      </c>
      <c r="AZ13" s="106">
        <v>2</v>
      </c>
      <c r="BA13" s="106">
        <v>4</v>
      </c>
      <c r="BB13" s="106"/>
      <c r="BC13" s="106">
        <v>44</v>
      </c>
      <c r="BD13" s="106">
        <v>9</v>
      </c>
      <c r="BE13" s="106">
        <v>16</v>
      </c>
      <c r="BF13" s="106">
        <v>17</v>
      </c>
      <c r="BG13" s="106">
        <v>2</v>
      </c>
      <c r="BH13" s="106"/>
      <c r="BI13" s="106"/>
      <c r="BJ13" s="106"/>
      <c r="BK13" s="106"/>
      <c r="BL13" s="106"/>
      <c r="BM13" s="106">
        <v>2</v>
      </c>
      <c r="BN13" s="106"/>
      <c r="BO13" s="106">
        <v>2</v>
      </c>
      <c r="BP13" s="106"/>
      <c r="BQ13" s="106">
        <v>1</v>
      </c>
      <c r="BR13" s="106"/>
      <c r="BS13" s="106">
        <v>1</v>
      </c>
      <c r="BT13" s="106"/>
      <c r="BU13" s="106"/>
      <c r="BV13" s="106"/>
      <c r="BW13" s="106"/>
      <c r="BX13" s="106"/>
      <c r="BY13" s="124">
        <f t="shared" si="0"/>
        <v>311</v>
      </c>
    </row>
    <row r="14" spans="1:141" s="97" customFormat="1" ht="20.100000000000001" customHeight="1">
      <c r="A14" s="108" t="s">
        <v>295</v>
      </c>
      <c r="B14" s="108" t="s">
        <v>567</v>
      </c>
      <c r="C14" s="108" t="s">
        <v>510</v>
      </c>
      <c r="D14" s="109">
        <v>11</v>
      </c>
      <c r="E14" s="109"/>
      <c r="F14" s="109">
        <v>11</v>
      </c>
      <c r="G14" s="106">
        <v>11</v>
      </c>
      <c r="H14" s="106"/>
      <c r="I14" s="106"/>
      <c r="J14" s="106"/>
      <c r="K14" s="106">
        <v>16</v>
      </c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6"/>
      <c r="AA14" s="106"/>
      <c r="AB14" s="106"/>
      <c r="AC14" s="106">
        <v>16</v>
      </c>
      <c r="AD14" s="106">
        <v>16</v>
      </c>
      <c r="AE14" s="106"/>
      <c r="AF14" s="106"/>
      <c r="AG14" s="106"/>
      <c r="AH14" s="106"/>
      <c r="AI14" s="106"/>
      <c r="AJ14" s="106"/>
      <c r="AK14" s="106"/>
      <c r="AL14" s="106"/>
      <c r="AM14" s="106"/>
      <c r="AN14" s="106"/>
      <c r="AO14" s="106"/>
      <c r="AP14" s="106"/>
      <c r="AQ14" s="106"/>
      <c r="AR14" s="106"/>
      <c r="AS14" s="106"/>
      <c r="AT14" s="106">
        <v>8</v>
      </c>
      <c r="AU14" s="106">
        <v>1</v>
      </c>
      <c r="AV14" s="106"/>
      <c r="AW14" s="106"/>
      <c r="AX14" s="106"/>
      <c r="AY14" s="106">
        <v>1</v>
      </c>
      <c r="AZ14" s="106">
        <v>1</v>
      </c>
      <c r="BA14" s="106"/>
      <c r="BB14" s="106"/>
      <c r="BC14" s="106"/>
      <c r="BD14" s="106"/>
      <c r="BE14" s="106">
        <v>1</v>
      </c>
      <c r="BF14" s="106">
        <v>3</v>
      </c>
      <c r="BG14" s="106">
        <v>1</v>
      </c>
      <c r="BH14" s="106"/>
      <c r="BI14" s="106"/>
      <c r="BJ14" s="106"/>
      <c r="BK14" s="106"/>
      <c r="BL14" s="106"/>
      <c r="BM14" s="106">
        <v>1</v>
      </c>
      <c r="BN14" s="106"/>
      <c r="BO14" s="106">
        <v>1</v>
      </c>
      <c r="BP14" s="106"/>
      <c r="BQ14" s="106"/>
      <c r="BR14" s="106"/>
      <c r="BS14" s="106"/>
      <c r="BT14" s="106"/>
      <c r="BU14" s="106"/>
      <c r="BV14" s="106"/>
      <c r="BW14" s="106"/>
      <c r="BX14" s="106"/>
      <c r="BY14" s="124">
        <f t="shared" si="0"/>
        <v>99</v>
      </c>
      <c r="BZ14" s="98"/>
      <c r="CA14" s="98"/>
      <c r="CB14" s="98"/>
      <c r="CC14" s="98"/>
      <c r="CD14" s="98"/>
      <c r="CE14" s="98"/>
      <c r="CF14" s="98"/>
      <c r="CG14" s="98"/>
      <c r="CH14" s="98"/>
      <c r="CI14" s="98"/>
      <c r="CJ14" s="98"/>
      <c r="CK14" s="98"/>
      <c r="CL14" s="98"/>
      <c r="CM14" s="98"/>
      <c r="CN14" s="98"/>
      <c r="CO14" s="98"/>
      <c r="CP14" s="98"/>
      <c r="CQ14" s="98"/>
      <c r="CR14" s="98"/>
      <c r="CS14" s="98"/>
      <c r="CT14" s="98"/>
      <c r="CU14" s="98"/>
      <c r="CV14" s="98"/>
      <c r="CW14" s="98"/>
      <c r="CX14" s="98"/>
      <c r="CY14" s="98"/>
      <c r="CZ14" s="98"/>
      <c r="DA14" s="98"/>
      <c r="DB14" s="98"/>
      <c r="DC14" s="98"/>
      <c r="DD14" s="98"/>
      <c r="DE14" s="98"/>
      <c r="DF14" s="98"/>
      <c r="DG14" s="98"/>
      <c r="DH14" s="98"/>
      <c r="DI14" s="98"/>
      <c r="DJ14" s="98"/>
      <c r="DK14" s="98"/>
      <c r="DL14" s="98"/>
      <c r="DM14" s="98"/>
      <c r="DN14" s="98"/>
      <c r="DO14" s="98"/>
      <c r="DP14" s="98"/>
      <c r="DQ14" s="98"/>
      <c r="DR14" s="98"/>
      <c r="DS14" s="98"/>
      <c r="DT14" s="98"/>
      <c r="DU14" s="98"/>
      <c r="DV14" s="98"/>
      <c r="DW14" s="98"/>
      <c r="DX14" s="98"/>
      <c r="DY14" s="98"/>
      <c r="DZ14" s="98"/>
      <c r="EA14" s="98"/>
      <c r="EB14" s="98"/>
      <c r="EC14" s="98"/>
      <c r="ED14" s="98"/>
      <c r="EE14" s="98"/>
      <c r="EF14" s="98"/>
      <c r="EG14" s="98"/>
      <c r="EH14" s="98"/>
      <c r="EI14" s="98"/>
      <c r="EJ14" s="98"/>
      <c r="EK14" s="98"/>
    </row>
    <row r="15" spans="1:141" s="96" customFormat="1" ht="20.100000000000001" customHeight="1">
      <c r="A15" s="111" t="s">
        <v>206</v>
      </c>
      <c r="B15" s="108" t="s">
        <v>567</v>
      </c>
      <c r="C15" s="108" t="s">
        <v>510</v>
      </c>
      <c r="D15" s="109">
        <v>8</v>
      </c>
      <c r="E15" s="109"/>
      <c r="F15" s="109">
        <v>8</v>
      </c>
      <c r="G15" s="106">
        <v>8</v>
      </c>
      <c r="H15" s="106"/>
      <c r="I15" s="106"/>
      <c r="J15" s="106"/>
      <c r="K15" s="106">
        <v>30</v>
      </c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6">
        <v>30</v>
      </c>
      <c r="AD15" s="106">
        <v>30</v>
      </c>
      <c r="AE15" s="106"/>
      <c r="AF15" s="106"/>
      <c r="AG15" s="106"/>
      <c r="AH15" s="106"/>
      <c r="AI15" s="106"/>
      <c r="AJ15" s="106"/>
      <c r="AK15" s="106"/>
      <c r="AL15" s="106"/>
      <c r="AM15" s="106"/>
      <c r="AN15" s="106"/>
      <c r="AO15" s="106"/>
      <c r="AP15" s="106"/>
      <c r="AQ15" s="106"/>
      <c r="AR15" s="106"/>
      <c r="AS15" s="106"/>
      <c r="AT15" s="106">
        <v>3</v>
      </c>
      <c r="AU15" s="106">
        <v>5</v>
      </c>
      <c r="AV15" s="106"/>
      <c r="AW15" s="106"/>
      <c r="AX15" s="106"/>
      <c r="AY15" s="106"/>
      <c r="AZ15" s="106">
        <v>1</v>
      </c>
      <c r="BA15" s="106">
        <v>2</v>
      </c>
      <c r="BB15" s="106"/>
      <c r="BC15" s="106"/>
      <c r="BD15" s="106">
        <v>6</v>
      </c>
      <c r="BE15" s="106">
        <v>1</v>
      </c>
      <c r="BF15" s="106">
        <v>10</v>
      </c>
      <c r="BG15" s="106">
        <v>2</v>
      </c>
      <c r="BH15" s="106"/>
      <c r="BI15" s="106"/>
      <c r="BJ15" s="106"/>
      <c r="BK15" s="106"/>
      <c r="BL15" s="106"/>
      <c r="BM15" s="106"/>
      <c r="BN15" s="106"/>
      <c r="BO15" s="106"/>
      <c r="BP15" s="106"/>
      <c r="BQ15" s="106"/>
      <c r="BR15" s="106"/>
      <c r="BS15" s="106"/>
      <c r="BT15" s="106"/>
      <c r="BU15" s="106"/>
      <c r="BV15" s="106"/>
      <c r="BW15" s="106"/>
      <c r="BX15" s="106"/>
      <c r="BY15" s="124">
        <f t="shared" si="0"/>
        <v>144</v>
      </c>
    </row>
    <row r="16" spans="1:141" s="97" customFormat="1" ht="20.100000000000001" customHeight="1">
      <c r="A16" s="108" t="s">
        <v>296</v>
      </c>
      <c r="B16" s="108" t="s">
        <v>567</v>
      </c>
      <c r="C16" s="108" t="s">
        <v>510</v>
      </c>
      <c r="D16" s="109">
        <v>6</v>
      </c>
      <c r="E16" s="109"/>
      <c r="F16" s="109">
        <v>6</v>
      </c>
      <c r="G16" s="106">
        <v>6</v>
      </c>
      <c r="H16" s="106"/>
      <c r="I16" s="106"/>
      <c r="J16" s="106"/>
      <c r="K16" s="106">
        <v>3</v>
      </c>
      <c r="L16" s="106"/>
      <c r="M16" s="106"/>
      <c r="N16" s="106"/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>
        <v>3</v>
      </c>
      <c r="AD16" s="106">
        <v>3</v>
      </c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106"/>
      <c r="AU16" s="106"/>
      <c r="AV16" s="106"/>
      <c r="AW16" s="106"/>
      <c r="AX16" s="106"/>
      <c r="AY16" s="106"/>
      <c r="AZ16" s="106"/>
      <c r="BA16" s="106"/>
      <c r="BB16" s="106"/>
      <c r="BC16" s="106"/>
      <c r="BD16" s="106">
        <v>1</v>
      </c>
      <c r="BE16" s="106"/>
      <c r="BF16" s="106">
        <v>1</v>
      </c>
      <c r="BG16" s="106">
        <v>1</v>
      </c>
      <c r="BH16" s="106"/>
      <c r="BI16" s="106"/>
      <c r="BJ16" s="106"/>
      <c r="BK16" s="106"/>
      <c r="BL16" s="106"/>
      <c r="BM16" s="106"/>
      <c r="BN16" s="106"/>
      <c r="BO16" s="106"/>
      <c r="BP16" s="106"/>
      <c r="BQ16" s="106"/>
      <c r="BR16" s="106"/>
      <c r="BS16" s="106"/>
      <c r="BT16" s="106"/>
      <c r="BU16" s="106"/>
      <c r="BV16" s="106"/>
      <c r="BW16" s="106"/>
      <c r="BX16" s="106"/>
      <c r="BY16" s="124">
        <f t="shared" si="0"/>
        <v>30</v>
      </c>
      <c r="BZ16" s="98"/>
      <c r="CA16" s="98"/>
      <c r="CB16" s="98"/>
      <c r="CC16" s="98"/>
      <c r="CD16" s="98"/>
      <c r="CE16" s="98"/>
      <c r="CF16" s="98"/>
      <c r="CG16" s="98"/>
      <c r="CH16" s="98"/>
      <c r="CI16" s="98"/>
      <c r="CJ16" s="98"/>
      <c r="CK16" s="98"/>
      <c r="CL16" s="98"/>
      <c r="CM16" s="98"/>
      <c r="CN16" s="98"/>
      <c r="CO16" s="98"/>
      <c r="CP16" s="98"/>
      <c r="CQ16" s="98"/>
      <c r="CR16" s="98"/>
      <c r="CS16" s="98"/>
      <c r="CT16" s="98"/>
      <c r="CU16" s="98"/>
      <c r="CV16" s="98"/>
      <c r="CW16" s="98"/>
      <c r="CX16" s="98"/>
      <c r="CY16" s="98"/>
      <c r="CZ16" s="98"/>
      <c r="DA16" s="98"/>
      <c r="DB16" s="98"/>
      <c r="DC16" s="98"/>
      <c r="DD16" s="98"/>
      <c r="DE16" s="98"/>
      <c r="DF16" s="98"/>
      <c r="DG16" s="98"/>
      <c r="DH16" s="98"/>
      <c r="DI16" s="98"/>
      <c r="DJ16" s="98"/>
      <c r="DK16" s="98"/>
      <c r="DL16" s="98"/>
      <c r="DM16" s="98"/>
      <c r="DN16" s="98"/>
      <c r="DO16" s="98"/>
      <c r="DP16" s="98"/>
      <c r="DQ16" s="98"/>
      <c r="DR16" s="98"/>
      <c r="DS16" s="98"/>
      <c r="DT16" s="98"/>
      <c r="DU16" s="98"/>
      <c r="DV16" s="98"/>
      <c r="DW16" s="98"/>
      <c r="DX16" s="98"/>
      <c r="DY16" s="98"/>
      <c r="DZ16" s="98"/>
      <c r="EA16" s="98"/>
      <c r="EB16" s="98"/>
      <c r="EC16" s="98"/>
      <c r="ED16" s="98"/>
      <c r="EE16" s="98"/>
      <c r="EF16" s="98"/>
      <c r="EG16" s="98"/>
      <c r="EH16" s="98"/>
      <c r="EI16" s="98"/>
      <c r="EJ16" s="98"/>
      <c r="EK16" s="98"/>
    </row>
    <row r="17" spans="1:141" s="99" customFormat="1" ht="20.100000000000001" customHeight="1">
      <c r="A17" s="111" t="s">
        <v>208</v>
      </c>
      <c r="B17" s="108" t="s">
        <v>567</v>
      </c>
      <c r="C17" s="108" t="s">
        <v>510</v>
      </c>
      <c r="D17" s="112">
        <v>6</v>
      </c>
      <c r="E17" s="112"/>
      <c r="F17" s="112">
        <v>6</v>
      </c>
      <c r="G17" s="112">
        <v>6</v>
      </c>
      <c r="H17" s="112"/>
      <c r="I17" s="112"/>
      <c r="J17" s="112"/>
      <c r="K17" s="112">
        <v>4</v>
      </c>
      <c r="L17" s="112"/>
      <c r="M17" s="112"/>
      <c r="N17" s="112"/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>
        <v>4</v>
      </c>
      <c r="AD17" s="112">
        <v>4</v>
      </c>
      <c r="AE17" s="112"/>
      <c r="AF17" s="112"/>
      <c r="AG17" s="112"/>
      <c r="AH17" s="112"/>
      <c r="AI17" s="112"/>
      <c r="AJ17" s="112"/>
      <c r="AK17" s="112"/>
      <c r="AL17" s="112"/>
      <c r="AM17" s="112"/>
      <c r="AN17" s="112"/>
      <c r="AO17" s="112"/>
      <c r="AP17" s="112"/>
      <c r="AQ17" s="112"/>
      <c r="AR17" s="112"/>
      <c r="AS17" s="112"/>
      <c r="AT17" s="112"/>
      <c r="AU17" s="112"/>
      <c r="AV17" s="112"/>
      <c r="AW17" s="112"/>
      <c r="AX17" s="112"/>
      <c r="AY17" s="112"/>
      <c r="AZ17" s="112"/>
      <c r="BA17" s="112"/>
      <c r="BB17" s="112"/>
      <c r="BC17" s="112"/>
      <c r="BD17" s="112">
        <v>1</v>
      </c>
      <c r="BE17" s="112">
        <v>2</v>
      </c>
      <c r="BF17" s="112">
        <v>1</v>
      </c>
      <c r="BG17" s="112"/>
      <c r="BH17" s="112"/>
      <c r="BI17" s="112"/>
      <c r="BJ17" s="112"/>
      <c r="BK17" s="112"/>
      <c r="BL17" s="112"/>
      <c r="BM17" s="112"/>
      <c r="BN17" s="112"/>
      <c r="BO17" s="112"/>
      <c r="BP17" s="112"/>
      <c r="BQ17" s="112"/>
      <c r="BR17" s="112"/>
      <c r="BS17" s="112"/>
      <c r="BT17" s="112"/>
      <c r="BU17" s="112"/>
      <c r="BV17" s="112"/>
      <c r="BW17" s="112"/>
      <c r="BX17" s="112"/>
      <c r="BY17" s="112">
        <f t="shared" si="0"/>
        <v>34</v>
      </c>
      <c r="BZ17" s="116"/>
      <c r="CA17" s="116"/>
      <c r="CB17" s="116"/>
      <c r="CC17" s="116"/>
      <c r="CD17" s="116"/>
      <c r="CE17" s="116"/>
      <c r="CF17" s="116"/>
      <c r="CG17" s="116"/>
      <c r="CH17" s="116"/>
      <c r="CI17" s="116"/>
      <c r="CJ17" s="116"/>
      <c r="CK17" s="116"/>
      <c r="CL17" s="116"/>
      <c r="CM17" s="116"/>
      <c r="CN17" s="116"/>
      <c r="CO17" s="116"/>
      <c r="CP17" s="116"/>
      <c r="CQ17" s="116"/>
      <c r="CR17" s="116"/>
      <c r="CS17" s="116"/>
      <c r="CT17" s="116"/>
      <c r="CU17" s="116"/>
      <c r="CV17" s="116"/>
      <c r="CW17" s="116"/>
      <c r="CX17" s="116"/>
      <c r="CY17" s="116"/>
      <c r="CZ17" s="116"/>
      <c r="DA17" s="116"/>
      <c r="DB17" s="116"/>
      <c r="DC17" s="116"/>
      <c r="DD17" s="116"/>
      <c r="DE17" s="116"/>
      <c r="DF17" s="116"/>
      <c r="DG17" s="116"/>
      <c r="DH17" s="116"/>
      <c r="DI17" s="116"/>
      <c r="DJ17" s="116"/>
      <c r="DK17" s="116"/>
      <c r="DL17" s="116"/>
      <c r="DM17" s="116"/>
      <c r="DN17" s="116"/>
      <c r="DO17" s="116"/>
      <c r="DP17" s="116"/>
      <c r="DQ17" s="116"/>
      <c r="DR17" s="116"/>
      <c r="DS17" s="116"/>
      <c r="DT17" s="116"/>
      <c r="DU17" s="116"/>
      <c r="DV17" s="116"/>
      <c r="DW17" s="116"/>
      <c r="DX17" s="116"/>
      <c r="DY17" s="116"/>
      <c r="DZ17" s="116"/>
      <c r="EA17" s="116"/>
      <c r="EB17" s="116"/>
      <c r="EC17" s="116"/>
      <c r="ED17" s="116"/>
      <c r="EE17" s="116"/>
      <c r="EF17" s="116"/>
      <c r="EG17" s="116"/>
      <c r="EH17" s="116"/>
      <c r="EI17" s="116"/>
      <c r="EJ17" s="116"/>
      <c r="EK17" s="116"/>
    </row>
    <row r="18" spans="1:141" s="97" customFormat="1" ht="20.100000000000001" customHeight="1">
      <c r="A18" s="108" t="s">
        <v>297</v>
      </c>
      <c r="B18" s="108" t="s">
        <v>567</v>
      </c>
      <c r="C18" s="108" t="s">
        <v>510</v>
      </c>
      <c r="D18" s="109">
        <v>6</v>
      </c>
      <c r="E18" s="109"/>
      <c r="F18" s="109">
        <v>6</v>
      </c>
      <c r="G18" s="106">
        <v>6</v>
      </c>
      <c r="H18" s="106"/>
      <c r="I18" s="106"/>
      <c r="J18" s="106"/>
      <c r="K18" s="106">
        <v>5</v>
      </c>
      <c r="L18" s="106"/>
      <c r="M18" s="106"/>
      <c r="N18" s="106"/>
      <c r="O18" s="106"/>
      <c r="P18" s="106"/>
      <c r="Q18" s="106"/>
      <c r="R18" s="106"/>
      <c r="S18" s="106"/>
      <c r="T18" s="106"/>
      <c r="U18" s="106"/>
      <c r="V18" s="106"/>
      <c r="W18" s="106"/>
      <c r="X18" s="106"/>
      <c r="Y18" s="106"/>
      <c r="Z18" s="106"/>
      <c r="AA18" s="106"/>
      <c r="AB18" s="106"/>
      <c r="AC18" s="106">
        <v>5</v>
      </c>
      <c r="AD18" s="106">
        <v>5</v>
      </c>
      <c r="AE18" s="106"/>
      <c r="AF18" s="106"/>
      <c r="AG18" s="106"/>
      <c r="AH18" s="106"/>
      <c r="AI18" s="106"/>
      <c r="AJ18" s="106"/>
      <c r="AK18" s="106"/>
      <c r="AL18" s="106"/>
      <c r="AM18" s="106"/>
      <c r="AN18" s="106">
        <v>1</v>
      </c>
      <c r="AO18" s="106"/>
      <c r="AP18" s="106"/>
      <c r="AQ18" s="106"/>
      <c r="AR18" s="106"/>
      <c r="AS18" s="106"/>
      <c r="AT18" s="106"/>
      <c r="AU18" s="106"/>
      <c r="AV18" s="106"/>
      <c r="AW18" s="106"/>
      <c r="AX18" s="106"/>
      <c r="AY18" s="106"/>
      <c r="AZ18" s="106"/>
      <c r="BA18" s="106"/>
      <c r="BB18" s="106"/>
      <c r="BC18" s="106"/>
      <c r="BD18" s="106"/>
      <c r="BE18" s="106">
        <v>2</v>
      </c>
      <c r="BF18" s="106">
        <v>2</v>
      </c>
      <c r="BG18" s="106"/>
      <c r="BH18" s="106"/>
      <c r="BI18" s="106"/>
      <c r="BJ18" s="106"/>
      <c r="BK18" s="106"/>
      <c r="BL18" s="106"/>
      <c r="BM18" s="106"/>
      <c r="BN18" s="106"/>
      <c r="BO18" s="106"/>
      <c r="BP18" s="106"/>
      <c r="BQ18" s="106"/>
      <c r="BR18" s="106"/>
      <c r="BS18" s="106"/>
      <c r="BT18" s="106"/>
      <c r="BU18" s="106"/>
      <c r="BV18" s="106"/>
      <c r="BW18" s="106"/>
      <c r="BX18" s="106"/>
      <c r="BY18" s="124">
        <f t="shared" si="0"/>
        <v>38</v>
      </c>
      <c r="BZ18" s="98"/>
      <c r="CA18" s="98"/>
      <c r="CB18" s="98"/>
      <c r="CC18" s="98"/>
      <c r="CD18" s="98"/>
      <c r="CE18" s="98"/>
      <c r="CF18" s="98"/>
      <c r="CG18" s="98"/>
      <c r="CH18" s="98"/>
      <c r="CI18" s="98"/>
      <c r="CJ18" s="98"/>
      <c r="CK18" s="98"/>
      <c r="CL18" s="98"/>
      <c r="CM18" s="98"/>
      <c r="CN18" s="98"/>
      <c r="CO18" s="98"/>
      <c r="CP18" s="98"/>
      <c r="CQ18" s="98"/>
      <c r="CR18" s="98"/>
      <c r="CS18" s="98"/>
      <c r="CT18" s="98"/>
      <c r="CU18" s="98"/>
      <c r="CV18" s="98"/>
      <c r="CW18" s="98"/>
      <c r="CX18" s="98"/>
      <c r="CY18" s="98"/>
      <c r="CZ18" s="98"/>
      <c r="DA18" s="98"/>
      <c r="DB18" s="98"/>
      <c r="DC18" s="98"/>
      <c r="DD18" s="98"/>
      <c r="DE18" s="98"/>
      <c r="DF18" s="98"/>
      <c r="DG18" s="98"/>
      <c r="DH18" s="98"/>
      <c r="DI18" s="98"/>
      <c r="DJ18" s="98"/>
      <c r="DK18" s="98"/>
      <c r="DL18" s="98"/>
      <c r="DM18" s="98"/>
      <c r="DN18" s="98"/>
      <c r="DO18" s="98"/>
      <c r="DP18" s="98"/>
      <c r="DQ18" s="98"/>
      <c r="DR18" s="98"/>
      <c r="DS18" s="98"/>
      <c r="DT18" s="98"/>
      <c r="DU18" s="98"/>
      <c r="DV18" s="98"/>
      <c r="DW18" s="98"/>
      <c r="DX18" s="98"/>
      <c r="DY18" s="98"/>
      <c r="DZ18" s="98"/>
      <c r="EA18" s="98"/>
      <c r="EB18" s="98"/>
      <c r="EC18" s="98"/>
      <c r="ED18" s="98"/>
      <c r="EE18" s="98"/>
      <c r="EF18" s="98"/>
      <c r="EG18" s="98"/>
      <c r="EH18" s="98"/>
      <c r="EI18" s="98"/>
      <c r="EJ18" s="98"/>
      <c r="EK18" s="98"/>
    </row>
    <row r="19" spans="1:141" s="97" customFormat="1" ht="20.100000000000001" customHeight="1">
      <c r="A19" s="108" t="s">
        <v>298</v>
      </c>
      <c r="B19" s="108" t="s">
        <v>567</v>
      </c>
      <c r="C19" s="108" t="s">
        <v>510</v>
      </c>
      <c r="D19" s="109">
        <v>6</v>
      </c>
      <c r="E19" s="109"/>
      <c r="F19" s="109">
        <v>6</v>
      </c>
      <c r="G19" s="106">
        <v>6</v>
      </c>
      <c r="H19" s="106"/>
      <c r="I19" s="106"/>
      <c r="J19" s="106"/>
      <c r="K19" s="106">
        <v>4</v>
      </c>
      <c r="L19" s="106"/>
      <c r="M19" s="106"/>
      <c r="N19" s="106"/>
      <c r="O19" s="106"/>
      <c r="P19" s="106"/>
      <c r="Q19" s="106"/>
      <c r="R19" s="106"/>
      <c r="S19" s="106"/>
      <c r="T19" s="106"/>
      <c r="U19" s="106"/>
      <c r="V19" s="106"/>
      <c r="W19" s="106"/>
      <c r="X19" s="106"/>
      <c r="Y19" s="106"/>
      <c r="Z19" s="106"/>
      <c r="AA19" s="106"/>
      <c r="AB19" s="106"/>
      <c r="AC19" s="106">
        <v>4</v>
      </c>
      <c r="AD19" s="106">
        <v>4</v>
      </c>
      <c r="AE19" s="106"/>
      <c r="AF19" s="106"/>
      <c r="AG19" s="106"/>
      <c r="AH19" s="106"/>
      <c r="AI19" s="106"/>
      <c r="AJ19" s="106"/>
      <c r="AK19" s="106"/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106"/>
      <c r="BE19" s="106">
        <v>2</v>
      </c>
      <c r="BF19" s="106">
        <v>2</v>
      </c>
      <c r="BG19" s="106"/>
      <c r="BH19" s="106"/>
      <c r="BI19" s="106"/>
      <c r="BJ19" s="106"/>
      <c r="BK19" s="106"/>
      <c r="BL19" s="106"/>
      <c r="BM19" s="106"/>
      <c r="BN19" s="106"/>
      <c r="BO19" s="106"/>
      <c r="BP19" s="106"/>
      <c r="BQ19" s="106"/>
      <c r="BR19" s="106"/>
      <c r="BS19" s="106"/>
      <c r="BT19" s="106"/>
      <c r="BU19" s="106"/>
      <c r="BV19" s="106"/>
      <c r="BW19" s="106"/>
      <c r="BX19" s="106"/>
      <c r="BY19" s="124">
        <f t="shared" si="0"/>
        <v>34</v>
      </c>
      <c r="BZ19" s="98"/>
      <c r="CA19" s="98"/>
      <c r="CB19" s="98"/>
      <c r="CC19" s="98"/>
      <c r="CD19" s="98"/>
      <c r="CE19" s="98"/>
      <c r="CF19" s="98"/>
      <c r="CG19" s="98"/>
      <c r="CH19" s="98"/>
      <c r="CI19" s="98"/>
      <c r="CJ19" s="98"/>
      <c r="CK19" s="98"/>
      <c r="CL19" s="98"/>
      <c r="CM19" s="98"/>
      <c r="CN19" s="98"/>
      <c r="CO19" s="98"/>
      <c r="CP19" s="98"/>
      <c r="CQ19" s="98"/>
      <c r="CR19" s="98"/>
      <c r="CS19" s="98"/>
      <c r="CT19" s="98"/>
      <c r="CU19" s="98"/>
      <c r="CV19" s="98"/>
      <c r="CW19" s="98"/>
      <c r="CX19" s="98"/>
      <c r="CY19" s="98"/>
      <c r="CZ19" s="98"/>
      <c r="DA19" s="98"/>
      <c r="DB19" s="98"/>
      <c r="DC19" s="98"/>
      <c r="DD19" s="98"/>
      <c r="DE19" s="98"/>
      <c r="DF19" s="98"/>
      <c r="DG19" s="98"/>
      <c r="DH19" s="98"/>
      <c r="DI19" s="98"/>
      <c r="DJ19" s="98"/>
      <c r="DK19" s="98"/>
      <c r="DL19" s="98"/>
      <c r="DM19" s="98"/>
      <c r="DN19" s="98"/>
      <c r="DO19" s="98"/>
      <c r="DP19" s="98"/>
      <c r="DQ19" s="98"/>
      <c r="DR19" s="98"/>
      <c r="DS19" s="98"/>
      <c r="DT19" s="98"/>
      <c r="DU19" s="98"/>
      <c r="DV19" s="98"/>
      <c r="DW19" s="98"/>
      <c r="DX19" s="98"/>
      <c r="DY19" s="98"/>
      <c r="DZ19" s="98"/>
      <c r="EA19" s="98"/>
      <c r="EB19" s="98"/>
      <c r="EC19" s="98"/>
      <c r="ED19" s="98"/>
      <c r="EE19" s="98"/>
      <c r="EF19" s="98"/>
      <c r="EG19" s="98"/>
      <c r="EH19" s="98"/>
      <c r="EI19" s="98"/>
      <c r="EJ19" s="98"/>
      <c r="EK19" s="98"/>
    </row>
    <row r="20" spans="1:141" s="97" customFormat="1" ht="20.100000000000001" customHeight="1">
      <c r="A20" s="113" t="s">
        <v>211</v>
      </c>
      <c r="B20" s="113" t="s">
        <v>567</v>
      </c>
      <c r="C20" s="113" t="s">
        <v>510</v>
      </c>
      <c r="D20" s="114">
        <v>6</v>
      </c>
      <c r="E20" s="114"/>
      <c r="F20" s="114">
        <v>6</v>
      </c>
      <c r="G20" s="115">
        <v>6</v>
      </c>
      <c r="H20" s="115"/>
      <c r="I20" s="115"/>
      <c r="J20" s="115"/>
      <c r="K20" s="115">
        <v>7</v>
      </c>
      <c r="L20" s="115"/>
      <c r="M20" s="115"/>
      <c r="N20" s="115"/>
      <c r="O20" s="115"/>
      <c r="P20" s="115"/>
      <c r="Q20" s="115"/>
      <c r="R20" s="115"/>
      <c r="S20" s="115"/>
      <c r="T20" s="115"/>
      <c r="U20" s="115"/>
      <c r="V20" s="115"/>
      <c r="W20" s="115"/>
      <c r="X20" s="115"/>
      <c r="Y20" s="115"/>
      <c r="Z20" s="115"/>
      <c r="AA20" s="115"/>
      <c r="AB20" s="115"/>
      <c r="AC20" s="115">
        <v>7</v>
      </c>
      <c r="AD20" s="115">
        <v>7</v>
      </c>
      <c r="AE20" s="115"/>
      <c r="AF20" s="115"/>
      <c r="AG20" s="115"/>
      <c r="AH20" s="115"/>
      <c r="AI20" s="115"/>
      <c r="AJ20" s="115"/>
      <c r="AK20" s="115"/>
      <c r="AL20" s="115"/>
      <c r="AM20" s="115"/>
      <c r="AN20" s="115"/>
      <c r="AO20" s="115"/>
      <c r="AP20" s="115"/>
      <c r="AQ20" s="115"/>
      <c r="AR20" s="115"/>
      <c r="AS20" s="115"/>
      <c r="AT20" s="115"/>
      <c r="AU20" s="115"/>
      <c r="AV20" s="115"/>
      <c r="AW20" s="115"/>
      <c r="AX20" s="115"/>
      <c r="AY20" s="115"/>
      <c r="AZ20" s="115"/>
      <c r="BA20" s="115">
        <v>2</v>
      </c>
      <c r="BB20" s="115">
        <v>2</v>
      </c>
      <c r="BC20" s="115"/>
      <c r="BD20" s="115"/>
      <c r="BE20" s="115"/>
      <c r="BF20" s="115">
        <v>2</v>
      </c>
      <c r="BG20" s="115">
        <v>1</v>
      </c>
      <c r="BH20" s="115"/>
      <c r="BI20" s="115"/>
      <c r="BJ20" s="115"/>
      <c r="BK20" s="115"/>
      <c r="BL20" s="115"/>
      <c r="BM20" s="115"/>
      <c r="BN20" s="115"/>
      <c r="BO20" s="115"/>
      <c r="BP20" s="115"/>
      <c r="BQ20" s="115"/>
      <c r="BR20" s="115"/>
      <c r="BS20" s="115"/>
      <c r="BT20" s="115"/>
      <c r="BU20" s="115"/>
      <c r="BV20" s="115"/>
      <c r="BW20" s="115"/>
      <c r="BX20" s="115"/>
      <c r="BY20" s="126">
        <f t="shared" si="0"/>
        <v>46</v>
      </c>
      <c r="BZ20" s="98"/>
      <c r="CA20" s="98"/>
      <c r="CB20" s="98"/>
      <c r="CC20" s="98"/>
      <c r="CD20" s="98"/>
      <c r="CE20" s="98"/>
      <c r="CF20" s="98"/>
      <c r="CG20" s="98"/>
      <c r="CH20" s="98"/>
      <c r="CI20" s="98"/>
      <c r="CJ20" s="98"/>
      <c r="CK20" s="98"/>
      <c r="CL20" s="98"/>
      <c r="CM20" s="98"/>
      <c r="CN20" s="98"/>
      <c r="CO20" s="98"/>
      <c r="CP20" s="98"/>
      <c r="CQ20" s="98"/>
      <c r="CR20" s="98"/>
      <c r="CS20" s="98"/>
      <c r="CT20" s="98"/>
      <c r="CU20" s="98"/>
      <c r="CV20" s="98"/>
      <c r="CW20" s="98"/>
      <c r="CX20" s="98"/>
      <c r="CY20" s="98"/>
      <c r="CZ20" s="98"/>
      <c r="DA20" s="98"/>
      <c r="DB20" s="98"/>
      <c r="DC20" s="98"/>
      <c r="DD20" s="98"/>
      <c r="DE20" s="98"/>
      <c r="DF20" s="98"/>
      <c r="DG20" s="98"/>
      <c r="DH20" s="98"/>
      <c r="DI20" s="98"/>
      <c r="DJ20" s="98"/>
      <c r="DK20" s="98"/>
      <c r="DL20" s="98"/>
      <c r="DM20" s="98"/>
      <c r="DN20" s="98"/>
      <c r="DO20" s="98"/>
      <c r="DP20" s="98"/>
      <c r="DQ20" s="98"/>
      <c r="DR20" s="98"/>
      <c r="DS20" s="98"/>
      <c r="DT20" s="98"/>
      <c r="DU20" s="98"/>
      <c r="DV20" s="98"/>
      <c r="DW20" s="98"/>
      <c r="DX20" s="98"/>
      <c r="DY20" s="98"/>
      <c r="DZ20" s="98"/>
      <c r="EA20" s="98"/>
      <c r="EB20" s="98"/>
      <c r="EC20" s="98"/>
      <c r="ED20" s="98"/>
      <c r="EE20" s="98"/>
      <c r="EF20" s="98"/>
      <c r="EG20" s="98"/>
      <c r="EH20" s="98"/>
      <c r="EI20" s="98"/>
      <c r="EJ20" s="98"/>
      <c r="EK20" s="98"/>
    </row>
    <row r="21" spans="1:141" s="99" customFormat="1" ht="18" customHeight="1">
      <c r="A21" s="116" t="s">
        <v>181</v>
      </c>
      <c r="B21" s="116"/>
      <c r="C21" s="116"/>
      <c r="D21" s="117">
        <f>SUM(D8:D20)</f>
        <v>149</v>
      </c>
      <c r="E21" s="117">
        <f>SUM(E8:E20)</f>
        <v>11</v>
      </c>
      <c r="F21" s="117">
        <f>SUM(F8:F20)</f>
        <v>138</v>
      </c>
      <c r="G21" s="118">
        <f>SUM(G8:G20)</f>
        <v>138</v>
      </c>
      <c r="H21" s="118"/>
      <c r="I21" s="118"/>
      <c r="J21" s="118"/>
      <c r="K21" s="118">
        <f>SUM(K8:K20)</f>
        <v>297</v>
      </c>
      <c r="L21" s="118"/>
      <c r="M21" s="118"/>
      <c r="N21" s="118"/>
      <c r="O21" s="118"/>
      <c r="P21" s="118"/>
      <c r="Q21" s="118">
        <f>SUM(Q8:Q20)</f>
        <v>4</v>
      </c>
      <c r="R21" s="118">
        <f>SUM(R8:R20)</f>
        <v>4</v>
      </c>
      <c r="S21" s="118">
        <f>SUM(S8:S20)</f>
        <v>6</v>
      </c>
      <c r="T21" s="118">
        <f>SUM(T8:T20)</f>
        <v>3</v>
      </c>
      <c r="U21" s="118"/>
      <c r="V21" s="118"/>
      <c r="W21" s="118"/>
      <c r="X21" s="118"/>
      <c r="Y21" s="118"/>
      <c r="Z21" s="118"/>
      <c r="AA21" s="118"/>
      <c r="AB21" s="118"/>
      <c r="AC21" s="118">
        <f>SUM(AC8:AC20)</f>
        <v>280</v>
      </c>
      <c r="AD21" s="118">
        <f>SUM(AD8:AD20)</f>
        <v>280</v>
      </c>
      <c r="AE21" s="118"/>
      <c r="AF21" s="118"/>
      <c r="AG21" s="118"/>
      <c r="AH21" s="118"/>
      <c r="AI21" s="118"/>
      <c r="AJ21" s="118"/>
      <c r="AK21" s="118"/>
      <c r="AL21" s="118"/>
      <c r="AM21" s="118"/>
      <c r="AN21" s="118">
        <f>SUM(AN8:AN20)</f>
        <v>1</v>
      </c>
      <c r="AO21" s="118"/>
      <c r="AP21" s="118">
        <f>SUM(AP8:AP20)</f>
        <v>30</v>
      </c>
      <c r="AQ21" s="118"/>
      <c r="AR21" s="118">
        <f>SUM(AR8:AR20)</f>
        <v>2</v>
      </c>
      <c r="AS21" s="118">
        <f>SUM(AS8:AS20)</f>
        <v>5</v>
      </c>
      <c r="AT21" s="118">
        <f>SUM(AT8:AT20)</f>
        <v>45</v>
      </c>
      <c r="AU21" s="118">
        <f>SUM(AU8:AU20)</f>
        <v>7</v>
      </c>
      <c r="AV21" s="118">
        <f>SUM(AV8:AV20)</f>
        <v>48</v>
      </c>
      <c r="AW21" s="118"/>
      <c r="AX21" s="118"/>
      <c r="AY21" s="118">
        <f t="shared" ref="AY21:BG21" si="1">SUM(AY8:AY20)</f>
        <v>8</v>
      </c>
      <c r="AZ21" s="118">
        <f t="shared" si="1"/>
        <v>15</v>
      </c>
      <c r="BA21" s="118">
        <f t="shared" si="1"/>
        <v>36</v>
      </c>
      <c r="BB21" s="118">
        <f t="shared" si="1"/>
        <v>4</v>
      </c>
      <c r="BC21" s="118">
        <f t="shared" si="1"/>
        <v>111</v>
      </c>
      <c r="BD21" s="118">
        <f t="shared" si="1"/>
        <v>36</v>
      </c>
      <c r="BE21" s="118">
        <f t="shared" si="1"/>
        <v>35</v>
      </c>
      <c r="BF21" s="118">
        <f t="shared" si="1"/>
        <v>68</v>
      </c>
      <c r="BG21" s="118">
        <f t="shared" si="1"/>
        <v>16</v>
      </c>
      <c r="BH21" s="118"/>
      <c r="BI21" s="118"/>
      <c r="BJ21" s="118"/>
      <c r="BK21" s="118"/>
      <c r="BL21" s="118"/>
      <c r="BM21" s="118">
        <f>SUM(BM8:BM20)</f>
        <v>31</v>
      </c>
      <c r="BN21" s="118">
        <f>SUM(BN8:BN20)</f>
        <v>9</v>
      </c>
      <c r="BO21" s="118">
        <f>SUM(BO8:BO20)</f>
        <v>22</v>
      </c>
      <c r="BP21" s="118"/>
      <c r="BQ21" s="118">
        <f>SUM(BQ8:BQ20)</f>
        <v>11</v>
      </c>
      <c r="BR21" s="118"/>
      <c r="BS21" s="118">
        <f>SUM(BS8:BS20)</f>
        <v>11</v>
      </c>
      <c r="BT21" s="118"/>
      <c r="BU21" s="118"/>
      <c r="BV21" s="118"/>
      <c r="BW21" s="118"/>
      <c r="BX21" s="118"/>
      <c r="BY21" s="117">
        <f t="shared" si="0"/>
        <v>1861</v>
      </c>
      <c r="BZ21" s="116"/>
      <c r="CA21" s="116"/>
      <c r="CB21" s="116"/>
      <c r="CC21" s="116"/>
      <c r="CD21" s="116"/>
      <c r="CE21" s="116"/>
      <c r="CF21" s="116"/>
      <c r="CG21" s="116"/>
      <c r="CH21" s="116"/>
      <c r="CI21" s="116"/>
      <c r="CJ21" s="116"/>
      <c r="CK21" s="116"/>
      <c r="CL21" s="116"/>
      <c r="CM21" s="116"/>
      <c r="CN21" s="116"/>
      <c r="CO21" s="116"/>
      <c r="CP21" s="116"/>
      <c r="CQ21" s="116"/>
      <c r="CR21" s="116"/>
      <c r="CS21" s="116"/>
      <c r="CT21" s="116"/>
      <c r="CU21" s="116"/>
      <c r="CV21" s="116"/>
      <c r="CW21" s="116"/>
      <c r="CX21" s="116"/>
      <c r="CY21" s="116"/>
      <c r="CZ21" s="116"/>
      <c r="DA21" s="116"/>
      <c r="DB21" s="116"/>
      <c r="DC21" s="116"/>
      <c r="DD21" s="116"/>
      <c r="DE21" s="116"/>
      <c r="DF21" s="116"/>
      <c r="DG21" s="116"/>
      <c r="DH21" s="116"/>
      <c r="DI21" s="116"/>
      <c r="DJ21" s="116"/>
      <c r="DK21" s="116"/>
      <c r="DL21" s="116"/>
      <c r="DM21" s="116"/>
      <c r="DN21" s="116"/>
      <c r="DO21" s="116"/>
      <c r="DP21" s="116"/>
      <c r="DQ21" s="116"/>
      <c r="DR21" s="116"/>
      <c r="DS21" s="116"/>
      <c r="DT21" s="116"/>
      <c r="DU21" s="116"/>
      <c r="DV21" s="116"/>
      <c r="DW21" s="116"/>
      <c r="DX21" s="116"/>
      <c r="DY21" s="116"/>
      <c r="DZ21" s="116"/>
      <c r="EA21" s="116"/>
      <c r="EB21" s="116"/>
      <c r="EC21" s="116"/>
      <c r="ED21" s="116"/>
      <c r="EE21" s="116"/>
      <c r="EF21" s="116"/>
      <c r="EG21" s="116"/>
      <c r="EH21" s="116"/>
      <c r="EI21" s="116"/>
      <c r="EJ21" s="116"/>
      <c r="EK21" s="116"/>
    </row>
  </sheetData>
  <mergeCells count="53">
    <mergeCell ref="A1:BY1"/>
    <mergeCell ref="A2:BY2"/>
    <mergeCell ref="BU3:BY3"/>
    <mergeCell ref="D4:J4"/>
    <mergeCell ref="K4:BY4"/>
    <mergeCell ref="A4:A7"/>
    <mergeCell ref="B4:B7"/>
    <mergeCell ref="C4:C7"/>
    <mergeCell ref="D5:D7"/>
    <mergeCell ref="E5:E7"/>
    <mergeCell ref="F5:F7"/>
    <mergeCell ref="G6:G7"/>
    <mergeCell ref="H6:H7"/>
    <mergeCell ref="BQ6:BQ7"/>
    <mergeCell ref="BR6:BR7"/>
    <mergeCell ref="BS6:BS7"/>
    <mergeCell ref="G5:H5"/>
    <mergeCell ref="L5:AB5"/>
    <mergeCell ref="AC5:BH5"/>
    <mergeCell ref="BI5:BL5"/>
    <mergeCell ref="BM5:BP5"/>
    <mergeCell ref="I5:I7"/>
    <mergeCell ref="J5:J7"/>
    <mergeCell ref="K5:K7"/>
    <mergeCell ref="L6:L7"/>
    <mergeCell ref="BK6:BK7"/>
    <mergeCell ref="BL6:BL7"/>
    <mergeCell ref="BM6:BM7"/>
    <mergeCell ref="BN6:BN7"/>
    <mergeCell ref="BO6:BO7"/>
    <mergeCell ref="BP6:BP7"/>
    <mergeCell ref="BQ5:BT5"/>
    <mergeCell ref="BU5:BY5"/>
    <mergeCell ref="M6:U6"/>
    <mergeCell ref="V6:AA6"/>
    <mergeCell ref="AG6:AO6"/>
    <mergeCell ref="AP6:AU6"/>
    <mergeCell ref="AV6:BB6"/>
    <mergeCell ref="BC6:BG6"/>
    <mergeCell ref="AB6:AB7"/>
    <mergeCell ref="AC6:AC7"/>
    <mergeCell ref="AD6:AD7"/>
    <mergeCell ref="AE6:AE7"/>
    <mergeCell ref="AF6:AF7"/>
    <mergeCell ref="BH6:BH7"/>
    <mergeCell ref="BI6:BI7"/>
    <mergeCell ref="BJ6:BJ7"/>
    <mergeCell ref="BY6:BY7"/>
    <mergeCell ref="BT6:BT7"/>
    <mergeCell ref="BU6:BU7"/>
    <mergeCell ref="BV6:BV7"/>
    <mergeCell ref="BW6:BW7"/>
    <mergeCell ref="BX6:BX7"/>
  </mergeCells>
  <phoneticPr fontId="67" type="noConversion"/>
  <printOptions horizontalCentered="1"/>
  <pageMargins left="0.22916666666666699" right="0.16875000000000001" top="0.78888888888888897" bottom="0.58888888888888902" header="0" footer="0"/>
  <pageSetup paperSize="9" scale="60" orientation="landscape"/>
  <headerFooter scaleWithDoc="0" alignWithMargins="0"/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4"/>
  <sheetViews>
    <sheetView showGridLines="0" workbookViewId="0"/>
  </sheetViews>
  <sheetFormatPr defaultColWidth="10.28515625" defaultRowHeight="14.25"/>
  <cols>
    <col min="1" max="2" width="7" style="86" customWidth="1"/>
    <col min="3" max="3" width="14.140625" style="86" customWidth="1"/>
    <col min="4" max="4" width="27.85546875" style="86" customWidth="1"/>
    <col min="5" max="5" width="22.42578125" style="86" customWidth="1"/>
    <col min="6" max="6" width="14.140625" style="86" customWidth="1"/>
    <col min="7" max="7" width="14.42578125" style="86" customWidth="1"/>
    <col min="8" max="8" width="14.140625" style="86" customWidth="1"/>
    <col min="9" max="9" width="22.42578125" style="86" customWidth="1"/>
    <col min="10" max="16384" width="10.28515625" style="86"/>
  </cols>
  <sheetData>
    <row r="1" spans="1:9" ht="16.5" customHeight="1">
      <c r="A1" s="75" t="s">
        <v>65</v>
      </c>
      <c r="B1" s="87"/>
      <c r="C1" s="87"/>
      <c r="D1" s="87"/>
    </row>
    <row r="2" spans="1:9" ht="33.75" customHeight="1">
      <c r="A2" s="486" t="s">
        <v>569</v>
      </c>
      <c r="B2" s="486"/>
      <c r="C2" s="486"/>
      <c r="D2" s="486"/>
      <c r="E2" s="486"/>
      <c r="F2" s="486"/>
      <c r="G2" s="486"/>
      <c r="H2" s="486"/>
      <c r="I2" s="486"/>
    </row>
    <row r="3" spans="1:9" ht="14.25" customHeight="1">
      <c r="A3" s="487" t="s">
        <v>570</v>
      </c>
      <c r="B3" s="487"/>
      <c r="C3" s="487"/>
      <c r="D3" s="487"/>
      <c r="E3" s="487"/>
      <c r="F3" s="487"/>
      <c r="G3" s="487"/>
      <c r="H3" s="487"/>
      <c r="I3" s="487"/>
    </row>
    <row r="4" spans="1:9" ht="21.75" customHeight="1">
      <c r="A4" s="88"/>
      <c r="B4" s="89"/>
      <c r="C4" s="90"/>
      <c r="D4" s="90"/>
    </row>
    <row r="5" spans="1:9" ht="21.95" customHeight="1">
      <c r="A5" s="474" t="s">
        <v>240</v>
      </c>
      <c r="B5" s="475"/>
      <c r="C5" s="475"/>
      <c r="D5" s="462"/>
      <c r="E5" s="462"/>
      <c r="F5" s="462"/>
      <c r="G5" s="462"/>
      <c r="H5" s="462"/>
      <c r="I5" s="462"/>
    </row>
    <row r="6" spans="1:9" ht="21.95" customHeight="1">
      <c r="A6" s="474" t="s">
        <v>571</v>
      </c>
      <c r="B6" s="475"/>
      <c r="C6" s="475"/>
      <c r="D6" s="462"/>
      <c r="E6" s="462"/>
      <c r="F6" s="474" t="s">
        <v>572</v>
      </c>
      <c r="G6" s="476"/>
      <c r="H6" s="462"/>
      <c r="I6" s="462"/>
    </row>
    <row r="7" spans="1:9" ht="21.95" customHeight="1">
      <c r="A7" s="474" t="s">
        <v>573</v>
      </c>
      <c r="B7" s="475"/>
      <c r="C7" s="475"/>
      <c r="D7" s="462"/>
      <c r="E7" s="462"/>
      <c r="F7" s="474" t="s">
        <v>574</v>
      </c>
      <c r="G7" s="476"/>
      <c r="H7" s="462"/>
      <c r="I7" s="462"/>
    </row>
    <row r="8" spans="1:9" ht="21.95" customHeight="1">
      <c r="A8" s="477" t="s">
        <v>575</v>
      </c>
      <c r="B8" s="478"/>
      <c r="C8" s="479"/>
      <c r="D8" s="92" t="s">
        <v>576</v>
      </c>
      <c r="E8" s="92"/>
      <c r="F8" s="470" t="s">
        <v>577</v>
      </c>
      <c r="G8" s="471"/>
      <c r="H8" s="472"/>
      <c r="I8" s="473"/>
    </row>
    <row r="9" spans="1:9" ht="21.95" customHeight="1">
      <c r="A9" s="480"/>
      <c r="B9" s="481"/>
      <c r="C9" s="482"/>
      <c r="D9" s="92" t="s">
        <v>578</v>
      </c>
      <c r="E9" s="92"/>
      <c r="F9" s="470" t="s">
        <v>578</v>
      </c>
      <c r="G9" s="471"/>
      <c r="H9" s="472"/>
      <c r="I9" s="473"/>
    </row>
    <row r="10" spans="1:9" ht="21.95" customHeight="1">
      <c r="A10" s="483"/>
      <c r="B10" s="484"/>
      <c r="C10" s="485"/>
      <c r="D10" s="92" t="s">
        <v>579</v>
      </c>
      <c r="E10" s="92"/>
      <c r="F10" s="470" t="s">
        <v>580</v>
      </c>
      <c r="G10" s="471"/>
      <c r="H10" s="472"/>
      <c r="I10" s="473"/>
    </row>
    <row r="11" spans="1:9" ht="21.95" customHeight="1">
      <c r="A11" s="462" t="s">
        <v>581</v>
      </c>
      <c r="B11" s="462" t="s">
        <v>582</v>
      </c>
      <c r="C11" s="462"/>
      <c r="D11" s="462"/>
      <c r="E11" s="462"/>
      <c r="F11" s="474" t="s">
        <v>583</v>
      </c>
      <c r="G11" s="475"/>
      <c r="H11" s="475"/>
      <c r="I11" s="476"/>
    </row>
    <row r="12" spans="1:9" ht="101.1" customHeight="1">
      <c r="A12" s="465"/>
      <c r="B12" s="466" t="s">
        <v>584</v>
      </c>
      <c r="C12" s="466"/>
      <c r="D12" s="466"/>
      <c r="E12" s="466"/>
      <c r="F12" s="467" t="s">
        <v>584</v>
      </c>
      <c r="G12" s="468"/>
      <c r="H12" s="468"/>
      <c r="I12" s="469"/>
    </row>
    <row r="13" spans="1:9" ht="24">
      <c r="A13" s="462" t="s">
        <v>585</v>
      </c>
      <c r="B13" s="93" t="s">
        <v>586</v>
      </c>
      <c r="C13" s="91" t="s">
        <v>587</v>
      </c>
      <c r="D13" s="91" t="s">
        <v>588</v>
      </c>
      <c r="E13" s="91" t="s">
        <v>589</v>
      </c>
      <c r="F13" s="91" t="s">
        <v>587</v>
      </c>
      <c r="G13" s="462" t="s">
        <v>588</v>
      </c>
      <c r="H13" s="462"/>
      <c r="I13" s="91" t="s">
        <v>589</v>
      </c>
    </row>
    <row r="14" spans="1:9" ht="21.95" customHeight="1">
      <c r="A14" s="462"/>
      <c r="B14" s="462" t="s">
        <v>590</v>
      </c>
      <c r="C14" s="462" t="s">
        <v>591</v>
      </c>
      <c r="D14" s="92" t="s">
        <v>592</v>
      </c>
      <c r="E14" s="92"/>
      <c r="F14" s="462" t="s">
        <v>591</v>
      </c>
      <c r="G14" s="463" t="s">
        <v>592</v>
      </c>
      <c r="H14" s="463"/>
      <c r="I14" s="92"/>
    </row>
    <row r="15" spans="1:9" ht="21.95" customHeight="1">
      <c r="A15" s="462"/>
      <c r="B15" s="462"/>
      <c r="C15" s="462"/>
      <c r="D15" s="92" t="s">
        <v>593</v>
      </c>
      <c r="E15" s="92"/>
      <c r="F15" s="462"/>
      <c r="G15" s="463" t="s">
        <v>593</v>
      </c>
      <c r="H15" s="463"/>
      <c r="I15" s="92"/>
    </row>
    <row r="16" spans="1:9" ht="21.95" customHeight="1">
      <c r="A16" s="462"/>
      <c r="B16" s="462"/>
      <c r="C16" s="462"/>
      <c r="D16" s="92" t="s">
        <v>594</v>
      </c>
      <c r="E16" s="92"/>
      <c r="F16" s="462"/>
      <c r="G16" s="463" t="s">
        <v>594</v>
      </c>
      <c r="H16" s="463"/>
      <c r="I16" s="92"/>
    </row>
    <row r="17" spans="1:9" ht="21.95" customHeight="1">
      <c r="A17" s="462"/>
      <c r="B17" s="462"/>
      <c r="C17" s="462" t="s">
        <v>595</v>
      </c>
      <c r="D17" s="92" t="s">
        <v>592</v>
      </c>
      <c r="E17" s="92"/>
      <c r="F17" s="462" t="s">
        <v>595</v>
      </c>
      <c r="G17" s="463" t="s">
        <v>592</v>
      </c>
      <c r="H17" s="463"/>
      <c r="I17" s="92"/>
    </row>
    <row r="18" spans="1:9" ht="21.95" customHeight="1">
      <c r="A18" s="462"/>
      <c r="B18" s="462"/>
      <c r="C18" s="462"/>
      <c r="D18" s="92" t="s">
        <v>593</v>
      </c>
      <c r="E18" s="92"/>
      <c r="F18" s="462"/>
      <c r="G18" s="463" t="s">
        <v>593</v>
      </c>
      <c r="H18" s="463"/>
      <c r="I18" s="92"/>
    </row>
    <row r="19" spans="1:9" ht="21.95" customHeight="1">
      <c r="A19" s="462"/>
      <c r="B19" s="462"/>
      <c r="C19" s="462"/>
      <c r="D19" s="92" t="s">
        <v>594</v>
      </c>
      <c r="E19" s="92"/>
      <c r="F19" s="462"/>
      <c r="G19" s="463" t="s">
        <v>594</v>
      </c>
      <c r="H19" s="463"/>
      <c r="I19" s="92"/>
    </row>
    <row r="20" spans="1:9" ht="21.95" customHeight="1">
      <c r="A20" s="462"/>
      <c r="B20" s="462"/>
      <c r="C20" s="462" t="s">
        <v>596</v>
      </c>
      <c r="D20" s="92" t="s">
        <v>592</v>
      </c>
      <c r="E20" s="92"/>
      <c r="F20" s="462" t="s">
        <v>596</v>
      </c>
      <c r="G20" s="463" t="s">
        <v>592</v>
      </c>
      <c r="H20" s="463"/>
      <c r="I20" s="92"/>
    </row>
    <row r="21" spans="1:9" ht="21.95" customHeight="1">
      <c r="A21" s="462"/>
      <c r="B21" s="462"/>
      <c r="C21" s="462"/>
      <c r="D21" s="92" t="s">
        <v>593</v>
      </c>
      <c r="E21" s="92"/>
      <c r="F21" s="462"/>
      <c r="G21" s="463" t="s">
        <v>593</v>
      </c>
      <c r="H21" s="463"/>
      <c r="I21" s="92"/>
    </row>
    <row r="22" spans="1:9" ht="21.95" customHeight="1">
      <c r="A22" s="462"/>
      <c r="B22" s="462"/>
      <c r="C22" s="462"/>
      <c r="D22" s="92" t="s">
        <v>594</v>
      </c>
      <c r="E22" s="92"/>
      <c r="F22" s="462"/>
      <c r="G22" s="463" t="s">
        <v>594</v>
      </c>
      <c r="H22" s="463"/>
      <c r="I22" s="92"/>
    </row>
    <row r="23" spans="1:9" ht="21.95" customHeight="1">
      <c r="A23" s="462"/>
      <c r="B23" s="462"/>
      <c r="C23" s="462" t="s">
        <v>597</v>
      </c>
      <c r="D23" s="92" t="s">
        <v>592</v>
      </c>
      <c r="E23" s="92"/>
      <c r="F23" s="462" t="s">
        <v>597</v>
      </c>
      <c r="G23" s="463" t="s">
        <v>592</v>
      </c>
      <c r="H23" s="463"/>
      <c r="I23" s="92"/>
    </row>
    <row r="24" spans="1:9" ht="21.95" customHeight="1">
      <c r="A24" s="462"/>
      <c r="B24" s="462"/>
      <c r="C24" s="462"/>
      <c r="D24" s="92" t="s">
        <v>593</v>
      </c>
      <c r="E24" s="92"/>
      <c r="F24" s="462"/>
      <c r="G24" s="463" t="s">
        <v>593</v>
      </c>
      <c r="H24" s="463"/>
      <c r="I24" s="92"/>
    </row>
    <row r="25" spans="1:9" ht="21.95" customHeight="1">
      <c r="A25" s="462"/>
      <c r="B25" s="462"/>
      <c r="C25" s="462"/>
      <c r="D25" s="92" t="s">
        <v>594</v>
      </c>
      <c r="E25" s="92"/>
      <c r="F25" s="462"/>
      <c r="G25" s="463" t="s">
        <v>594</v>
      </c>
      <c r="H25" s="463"/>
      <c r="I25" s="92"/>
    </row>
    <row r="26" spans="1:9" ht="21.95" customHeight="1">
      <c r="A26" s="462"/>
      <c r="B26" s="462"/>
      <c r="C26" s="91" t="s">
        <v>598</v>
      </c>
      <c r="D26" s="92"/>
      <c r="E26" s="91"/>
      <c r="F26" s="91" t="s">
        <v>598</v>
      </c>
      <c r="G26" s="463"/>
      <c r="H26" s="463"/>
      <c r="I26" s="92"/>
    </row>
    <row r="27" spans="1:9" ht="21.95" customHeight="1">
      <c r="A27" s="462"/>
      <c r="B27" s="462" t="s">
        <v>599</v>
      </c>
      <c r="C27" s="462" t="s">
        <v>600</v>
      </c>
      <c r="D27" s="92" t="s">
        <v>592</v>
      </c>
      <c r="E27" s="92"/>
      <c r="F27" s="462" t="s">
        <v>600</v>
      </c>
      <c r="G27" s="463" t="s">
        <v>592</v>
      </c>
      <c r="H27" s="463"/>
      <c r="I27" s="92"/>
    </row>
    <row r="28" spans="1:9" ht="21.95" customHeight="1">
      <c r="A28" s="462"/>
      <c r="B28" s="462"/>
      <c r="C28" s="462"/>
      <c r="D28" s="92" t="s">
        <v>593</v>
      </c>
      <c r="E28" s="92"/>
      <c r="F28" s="462"/>
      <c r="G28" s="463" t="s">
        <v>593</v>
      </c>
      <c r="H28" s="463"/>
      <c r="I28" s="92"/>
    </row>
    <row r="29" spans="1:9" ht="21.95" customHeight="1">
      <c r="A29" s="462"/>
      <c r="B29" s="462"/>
      <c r="C29" s="462"/>
      <c r="D29" s="92" t="s">
        <v>594</v>
      </c>
      <c r="E29" s="92"/>
      <c r="F29" s="462"/>
      <c r="G29" s="463" t="s">
        <v>594</v>
      </c>
      <c r="H29" s="463"/>
      <c r="I29" s="92"/>
    </row>
    <row r="30" spans="1:9" ht="21.95" customHeight="1">
      <c r="A30" s="462"/>
      <c r="B30" s="462"/>
      <c r="C30" s="462" t="s">
        <v>601</v>
      </c>
      <c r="D30" s="92" t="s">
        <v>592</v>
      </c>
      <c r="E30" s="92"/>
      <c r="F30" s="462" t="s">
        <v>601</v>
      </c>
      <c r="G30" s="463" t="s">
        <v>592</v>
      </c>
      <c r="H30" s="463"/>
      <c r="I30" s="92"/>
    </row>
    <row r="31" spans="1:9" ht="21.95" customHeight="1">
      <c r="A31" s="462"/>
      <c r="B31" s="462"/>
      <c r="C31" s="462"/>
      <c r="D31" s="92" t="s">
        <v>593</v>
      </c>
      <c r="E31" s="92"/>
      <c r="F31" s="462"/>
      <c r="G31" s="463" t="s">
        <v>593</v>
      </c>
      <c r="H31" s="463"/>
      <c r="I31" s="92"/>
    </row>
    <row r="32" spans="1:9" ht="21.95" customHeight="1">
      <c r="A32" s="462"/>
      <c r="B32" s="462"/>
      <c r="C32" s="462"/>
      <c r="D32" s="92" t="s">
        <v>594</v>
      </c>
      <c r="E32" s="92"/>
      <c r="F32" s="462"/>
      <c r="G32" s="463" t="s">
        <v>594</v>
      </c>
      <c r="H32" s="463"/>
      <c r="I32" s="92"/>
    </row>
    <row r="33" spans="1:9" ht="21.95" customHeight="1">
      <c r="A33" s="462"/>
      <c r="B33" s="462"/>
      <c r="C33" s="462" t="s">
        <v>602</v>
      </c>
      <c r="D33" s="92" t="s">
        <v>592</v>
      </c>
      <c r="E33" s="92"/>
      <c r="F33" s="462" t="s">
        <v>602</v>
      </c>
      <c r="G33" s="463" t="s">
        <v>592</v>
      </c>
      <c r="H33" s="463"/>
      <c r="I33" s="92"/>
    </row>
    <row r="34" spans="1:9" ht="21.95" customHeight="1">
      <c r="A34" s="462"/>
      <c r="B34" s="462"/>
      <c r="C34" s="462"/>
      <c r="D34" s="92" t="s">
        <v>593</v>
      </c>
      <c r="E34" s="92"/>
      <c r="F34" s="462"/>
      <c r="G34" s="463" t="s">
        <v>593</v>
      </c>
      <c r="H34" s="463"/>
      <c r="I34" s="92"/>
    </row>
    <row r="35" spans="1:9" ht="21.95" customHeight="1">
      <c r="A35" s="462"/>
      <c r="B35" s="462"/>
      <c r="C35" s="462"/>
      <c r="D35" s="92" t="s">
        <v>594</v>
      </c>
      <c r="E35" s="92"/>
      <c r="F35" s="462"/>
      <c r="G35" s="463" t="s">
        <v>594</v>
      </c>
      <c r="H35" s="463"/>
      <c r="I35" s="92"/>
    </row>
    <row r="36" spans="1:9" ht="21.95" customHeight="1">
      <c r="A36" s="462"/>
      <c r="B36" s="462"/>
      <c r="C36" s="462" t="s">
        <v>603</v>
      </c>
      <c r="D36" s="92" t="s">
        <v>592</v>
      </c>
      <c r="E36" s="92"/>
      <c r="F36" s="462" t="s">
        <v>603</v>
      </c>
      <c r="G36" s="463" t="s">
        <v>592</v>
      </c>
      <c r="H36" s="463"/>
      <c r="I36" s="92"/>
    </row>
    <row r="37" spans="1:9" ht="21.95" customHeight="1">
      <c r="A37" s="462"/>
      <c r="B37" s="462"/>
      <c r="C37" s="462"/>
      <c r="D37" s="92" t="s">
        <v>593</v>
      </c>
      <c r="E37" s="92"/>
      <c r="F37" s="462"/>
      <c r="G37" s="463" t="s">
        <v>593</v>
      </c>
      <c r="H37" s="463"/>
      <c r="I37" s="92"/>
    </row>
    <row r="38" spans="1:9" ht="21.95" customHeight="1">
      <c r="A38" s="462"/>
      <c r="B38" s="462"/>
      <c r="C38" s="462"/>
      <c r="D38" s="92" t="s">
        <v>594</v>
      </c>
      <c r="E38" s="92"/>
      <c r="F38" s="462"/>
      <c r="G38" s="463" t="s">
        <v>594</v>
      </c>
      <c r="H38" s="463"/>
      <c r="I38" s="92"/>
    </row>
    <row r="39" spans="1:9" ht="21.95" customHeight="1">
      <c r="A39" s="462"/>
      <c r="B39" s="462"/>
      <c r="C39" s="91" t="s">
        <v>598</v>
      </c>
      <c r="D39" s="92"/>
      <c r="E39" s="92"/>
      <c r="F39" s="91" t="s">
        <v>598</v>
      </c>
      <c r="G39" s="463"/>
      <c r="H39" s="463"/>
      <c r="I39" s="92"/>
    </row>
    <row r="40" spans="1:9" ht="21.95" customHeight="1">
      <c r="A40" s="462"/>
      <c r="B40" s="462" t="s">
        <v>604</v>
      </c>
      <c r="C40" s="462" t="s">
        <v>605</v>
      </c>
      <c r="D40" s="92" t="s">
        <v>592</v>
      </c>
      <c r="E40" s="91"/>
      <c r="F40" s="462" t="s">
        <v>605</v>
      </c>
      <c r="G40" s="463" t="s">
        <v>592</v>
      </c>
      <c r="H40" s="463"/>
      <c r="I40" s="92"/>
    </row>
    <row r="41" spans="1:9" ht="21.95" customHeight="1">
      <c r="A41" s="462"/>
      <c r="B41" s="462"/>
      <c r="C41" s="462"/>
      <c r="D41" s="92" t="s">
        <v>593</v>
      </c>
      <c r="E41" s="91"/>
      <c r="F41" s="462"/>
      <c r="G41" s="463" t="s">
        <v>593</v>
      </c>
      <c r="H41" s="463"/>
      <c r="I41" s="92"/>
    </row>
    <row r="42" spans="1:9" ht="21.95" customHeight="1">
      <c r="A42" s="462"/>
      <c r="B42" s="462"/>
      <c r="C42" s="462"/>
      <c r="D42" s="92" t="s">
        <v>594</v>
      </c>
      <c r="E42" s="91"/>
      <c r="F42" s="462"/>
      <c r="G42" s="463" t="s">
        <v>594</v>
      </c>
      <c r="H42" s="463"/>
      <c r="I42" s="92"/>
    </row>
    <row r="43" spans="1:9" ht="21.95" customHeight="1">
      <c r="A43" s="462"/>
      <c r="B43" s="462"/>
      <c r="C43" s="91" t="s">
        <v>598</v>
      </c>
      <c r="D43" s="92"/>
      <c r="E43" s="91"/>
      <c r="F43" s="91" t="s">
        <v>598</v>
      </c>
      <c r="G43" s="463"/>
      <c r="H43" s="463"/>
      <c r="I43" s="92"/>
    </row>
    <row r="44" spans="1:9" ht="21" customHeight="1">
      <c r="A44" s="464" t="s">
        <v>606</v>
      </c>
      <c r="B44" s="464"/>
      <c r="C44" s="464"/>
      <c r="D44" s="464"/>
      <c r="E44" s="464"/>
      <c r="F44" s="464"/>
      <c r="G44" s="464"/>
      <c r="H44" s="464"/>
      <c r="I44" s="464"/>
    </row>
  </sheetData>
  <mergeCells count="78">
    <mergeCell ref="A2:I2"/>
    <mergeCell ref="A3:I3"/>
    <mergeCell ref="A5:C5"/>
    <mergeCell ref="D5:I5"/>
    <mergeCell ref="A6:C6"/>
    <mergeCell ref="D6:E6"/>
    <mergeCell ref="F6:G6"/>
    <mergeCell ref="H6:I6"/>
    <mergeCell ref="A7:C7"/>
    <mergeCell ref="D7:E7"/>
    <mergeCell ref="F7:G7"/>
    <mergeCell ref="H7:I7"/>
    <mergeCell ref="F8:G8"/>
    <mergeCell ref="H8:I8"/>
    <mergeCell ref="F9:G9"/>
    <mergeCell ref="H9:I9"/>
    <mergeCell ref="F10:G10"/>
    <mergeCell ref="H10:I10"/>
    <mergeCell ref="B11:E11"/>
    <mergeCell ref="F11:I11"/>
    <mergeCell ref="A8:C10"/>
    <mergeCell ref="B12:E12"/>
    <mergeCell ref="F12:I12"/>
    <mergeCell ref="G13:H13"/>
    <mergeCell ref="G14:H14"/>
    <mergeCell ref="G15:H15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7:H27"/>
    <mergeCell ref="G28:H28"/>
    <mergeCell ref="G29:H29"/>
    <mergeCell ref="G30:H30"/>
    <mergeCell ref="G31:H31"/>
    <mergeCell ref="G32:H32"/>
    <mergeCell ref="G33:H33"/>
    <mergeCell ref="G34:H34"/>
    <mergeCell ref="G35:H35"/>
    <mergeCell ref="G36:H36"/>
    <mergeCell ref="G37:H37"/>
    <mergeCell ref="G38:H38"/>
    <mergeCell ref="G39:H39"/>
    <mergeCell ref="G40:H40"/>
    <mergeCell ref="G41:H41"/>
    <mergeCell ref="G42:H42"/>
    <mergeCell ref="G43:H43"/>
    <mergeCell ref="A44:I44"/>
    <mergeCell ref="A11:A12"/>
    <mergeCell ref="A13:A43"/>
    <mergeCell ref="B14:B26"/>
    <mergeCell ref="B27:B39"/>
    <mergeCell ref="B40:B43"/>
    <mergeCell ref="C14:C16"/>
    <mergeCell ref="C17:C19"/>
    <mergeCell ref="C20:C22"/>
    <mergeCell ref="C23:C25"/>
    <mergeCell ref="C27:C29"/>
    <mergeCell ref="C30:C32"/>
    <mergeCell ref="C33:C35"/>
    <mergeCell ref="C36:C38"/>
    <mergeCell ref="C40:C42"/>
    <mergeCell ref="F14:F16"/>
    <mergeCell ref="F17:F19"/>
    <mergeCell ref="F20:F22"/>
    <mergeCell ref="F23:F25"/>
    <mergeCell ref="F27:F29"/>
    <mergeCell ref="F30:F32"/>
    <mergeCell ref="F33:F35"/>
    <mergeCell ref="F36:F38"/>
    <mergeCell ref="F40:F42"/>
  </mergeCells>
  <phoneticPr fontId="67" type="noConversion"/>
  <printOptions horizontalCentered="1"/>
  <pageMargins left="0.46875" right="0.46875" top="0.38888888888888901" bottom="0.38888888888888901" header="0.34930555555555598" footer="0.2"/>
  <pageSetup paperSize="9" scale="66" orientation="portrait"/>
  <headerFooter scaleWithDoc="0" alignWithMargins="0"/>
</worksheet>
</file>

<file path=xl/worksheets/sheet2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V22"/>
  <sheetViews>
    <sheetView topLeftCell="FP1" workbookViewId="0">
      <pane ySplit="4" topLeftCell="A5" activePane="bottomLeft" state="frozen"/>
      <selection pane="bottomLeft"/>
    </sheetView>
  </sheetViews>
  <sheetFormatPr defaultColWidth="10.28515625" defaultRowHeight="14.25"/>
  <cols>
    <col min="1" max="1" width="10.28515625" style="71"/>
    <col min="2" max="2" width="26.5703125" style="72" customWidth="1"/>
    <col min="3" max="3" width="47.42578125" style="72" customWidth="1"/>
    <col min="4" max="4" width="31.28515625" style="73" customWidth="1"/>
    <col min="5" max="5" width="8.7109375" style="74" customWidth="1"/>
    <col min="6" max="255" width="10.28515625" style="73"/>
    <col min="256" max="256" width="10.28515625" style="71"/>
  </cols>
  <sheetData>
    <row r="1" spans="1:5">
      <c r="A1" s="75" t="s">
        <v>67</v>
      </c>
      <c r="B1" s="76"/>
    </row>
    <row r="2" spans="1:5" ht="20.25">
      <c r="B2" s="489" t="s">
        <v>607</v>
      </c>
      <c r="C2" s="489"/>
      <c r="D2" s="489"/>
      <c r="E2" s="489"/>
    </row>
    <row r="3" spans="1:5" ht="15.75" customHeight="1"/>
    <row r="4" spans="1:5" ht="24.95" customHeight="1">
      <c r="A4" s="490" t="s">
        <v>608</v>
      </c>
      <c r="B4" s="488"/>
      <c r="C4" s="78" t="s">
        <v>609</v>
      </c>
      <c r="D4" s="79" t="s">
        <v>610</v>
      </c>
      <c r="E4" s="80" t="s">
        <v>611</v>
      </c>
    </row>
    <row r="5" spans="1:5" ht="42.95" customHeight="1">
      <c r="A5" s="495" t="s">
        <v>612</v>
      </c>
      <c r="B5" s="488" t="s">
        <v>613</v>
      </c>
      <c r="C5" s="81" t="s">
        <v>614</v>
      </c>
      <c r="D5" s="82" t="s">
        <v>615</v>
      </c>
      <c r="E5" s="82"/>
    </row>
    <row r="6" spans="1:5" ht="36" customHeight="1">
      <c r="A6" s="495"/>
      <c r="B6" s="488"/>
      <c r="C6" s="81" t="s">
        <v>616</v>
      </c>
      <c r="D6" s="82" t="s">
        <v>615</v>
      </c>
      <c r="E6" s="82"/>
    </row>
    <row r="7" spans="1:5" ht="36" customHeight="1">
      <c r="A7" s="495"/>
      <c r="B7" s="488" t="s">
        <v>617</v>
      </c>
      <c r="C7" s="83" t="s">
        <v>618</v>
      </c>
      <c r="D7" s="82" t="s">
        <v>615</v>
      </c>
      <c r="E7" s="82"/>
    </row>
    <row r="8" spans="1:5" ht="38.1" customHeight="1">
      <c r="A8" s="495"/>
      <c r="B8" s="488"/>
      <c r="C8" s="83" t="s">
        <v>619</v>
      </c>
      <c r="D8" s="82" t="s">
        <v>615</v>
      </c>
      <c r="E8" s="82"/>
    </row>
    <row r="9" spans="1:5" ht="45" customHeight="1">
      <c r="A9" s="495" t="s">
        <v>620</v>
      </c>
      <c r="B9" s="488" t="s">
        <v>621</v>
      </c>
      <c r="C9" s="83" t="s">
        <v>622</v>
      </c>
      <c r="D9" s="82" t="s">
        <v>615</v>
      </c>
      <c r="E9" s="82"/>
    </row>
    <row r="10" spans="1:5" ht="36" customHeight="1">
      <c r="A10" s="495"/>
      <c r="B10" s="488"/>
      <c r="C10" s="83" t="s">
        <v>623</v>
      </c>
      <c r="D10" s="82" t="s">
        <v>615</v>
      </c>
      <c r="E10" s="82"/>
    </row>
    <row r="11" spans="1:5" ht="38.1" customHeight="1">
      <c r="A11" s="495"/>
      <c r="B11" s="488" t="s">
        <v>624</v>
      </c>
      <c r="C11" s="83" t="s">
        <v>625</v>
      </c>
      <c r="D11" s="82" t="s">
        <v>615</v>
      </c>
      <c r="E11" s="82"/>
    </row>
    <row r="12" spans="1:5" ht="36" customHeight="1">
      <c r="A12" s="495"/>
      <c r="B12" s="488"/>
      <c r="C12" s="83" t="s">
        <v>626</v>
      </c>
      <c r="D12" s="82" t="s">
        <v>615</v>
      </c>
      <c r="E12" s="82"/>
    </row>
    <row r="13" spans="1:5" ht="39.950000000000003" customHeight="1">
      <c r="A13" s="495" t="s">
        <v>627</v>
      </c>
      <c r="B13" s="488" t="s">
        <v>628</v>
      </c>
      <c r="C13" s="83" t="s">
        <v>629</v>
      </c>
      <c r="D13" s="82" t="s">
        <v>615</v>
      </c>
      <c r="E13" s="82"/>
    </row>
    <row r="14" spans="1:5" ht="41.1" customHeight="1">
      <c r="A14" s="495"/>
      <c r="B14" s="488"/>
      <c r="C14" s="83" t="s">
        <v>630</v>
      </c>
      <c r="D14" s="82" t="s">
        <v>615</v>
      </c>
      <c r="E14" s="82"/>
    </row>
    <row r="15" spans="1:5" ht="39" customHeight="1">
      <c r="A15" s="495"/>
      <c r="B15" s="488" t="s">
        <v>631</v>
      </c>
      <c r="C15" s="83" t="s">
        <v>632</v>
      </c>
      <c r="D15" s="82" t="s">
        <v>615</v>
      </c>
      <c r="E15" s="82"/>
    </row>
    <row r="16" spans="1:5" ht="36" customHeight="1">
      <c r="A16" s="495"/>
      <c r="B16" s="488"/>
      <c r="C16" s="84" t="s">
        <v>633</v>
      </c>
      <c r="D16" s="82" t="s">
        <v>615</v>
      </c>
      <c r="E16" s="82"/>
    </row>
    <row r="17" spans="1:5" ht="42" customHeight="1">
      <c r="A17" s="495" t="s">
        <v>634</v>
      </c>
      <c r="B17" s="488" t="s">
        <v>635</v>
      </c>
      <c r="C17" s="83" t="s">
        <v>636</v>
      </c>
      <c r="D17" s="82" t="s">
        <v>615</v>
      </c>
      <c r="E17" s="82"/>
    </row>
    <row r="18" spans="1:5" ht="42" customHeight="1">
      <c r="A18" s="495"/>
      <c r="B18" s="488"/>
      <c r="C18" s="83" t="s">
        <v>637</v>
      </c>
      <c r="D18" s="82" t="s">
        <v>615</v>
      </c>
      <c r="E18" s="82"/>
    </row>
    <row r="19" spans="1:5" ht="36" customHeight="1">
      <c r="A19" s="495"/>
      <c r="B19" s="488" t="s">
        <v>638</v>
      </c>
      <c r="C19" s="83" t="s">
        <v>639</v>
      </c>
      <c r="D19" s="82" t="s">
        <v>615</v>
      </c>
      <c r="E19" s="82"/>
    </row>
    <row r="20" spans="1:5" ht="36" customHeight="1">
      <c r="A20" s="495"/>
      <c r="B20" s="488"/>
      <c r="C20" s="83" t="s">
        <v>640</v>
      </c>
      <c r="D20" s="82" t="s">
        <v>615</v>
      </c>
      <c r="E20" s="82"/>
    </row>
    <row r="21" spans="1:5" s="70" customFormat="1" ht="24.95" customHeight="1">
      <c r="A21" s="496" t="s">
        <v>641</v>
      </c>
      <c r="B21" s="77" t="s">
        <v>642</v>
      </c>
      <c r="C21" s="491" t="s">
        <v>643</v>
      </c>
      <c r="D21" s="492"/>
      <c r="E21" s="85"/>
    </row>
    <row r="22" spans="1:5" s="70" customFormat="1" ht="99" customHeight="1">
      <c r="A22" s="496"/>
      <c r="B22" s="77" t="s">
        <v>644</v>
      </c>
      <c r="C22" s="493"/>
      <c r="D22" s="494"/>
      <c r="E22" s="488"/>
    </row>
  </sheetData>
  <mergeCells count="17">
    <mergeCell ref="B17:B18"/>
    <mergeCell ref="B19:B20"/>
    <mergeCell ref="B2:E2"/>
    <mergeCell ref="A4:B4"/>
    <mergeCell ref="C21:D21"/>
    <mergeCell ref="C22:E22"/>
    <mergeCell ref="A5:A8"/>
    <mergeCell ref="A9:A12"/>
    <mergeCell ref="A13:A16"/>
    <mergeCell ref="A17:A20"/>
    <mergeCell ref="A21:A22"/>
    <mergeCell ref="B5:B6"/>
    <mergeCell ref="B7:B8"/>
    <mergeCell ref="B9:B10"/>
    <mergeCell ref="B11:B12"/>
    <mergeCell ref="B13:B14"/>
    <mergeCell ref="B15:B16"/>
  </mergeCells>
  <phoneticPr fontId="67" type="noConversion"/>
  <printOptions horizontalCentered="1"/>
  <pageMargins left="0.38888888888888901" right="0.38888888888888901" top="0.70902777777777803" bottom="0.46875" header="0.2" footer="0.2"/>
  <pageSetup paperSize="9" scale="78" fitToHeight="100" orientation="portrait"/>
  <headerFooter scaleWithDoc="0" alignWithMargins="0"/>
</worksheet>
</file>

<file path=xl/worksheets/sheet22.xml><?xml version="1.0" encoding="utf-8"?>
<worksheet xmlns="http://schemas.openxmlformats.org/spreadsheetml/2006/main" xmlns:r="http://schemas.openxmlformats.org/officeDocument/2006/relationships">
  <dimension ref="A1:M20"/>
  <sheetViews>
    <sheetView topLeftCell="A4" workbookViewId="0">
      <selection activeCell="D22" sqref="D22"/>
    </sheetView>
  </sheetViews>
  <sheetFormatPr defaultColWidth="10.28515625" defaultRowHeight="14.25"/>
  <cols>
    <col min="1" max="1" width="27.7109375" style="59" customWidth="1"/>
    <col min="2" max="2" width="18.42578125" style="59" customWidth="1"/>
    <col min="3" max="5" width="20.140625" style="59" customWidth="1"/>
    <col min="6" max="6" width="18.140625" style="59" customWidth="1"/>
    <col min="7" max="16384" width="10.28515625" style="59"/>
  </cols>
  <sheetData>
    <row r="1" spans="1:13" ht="22.5" customHeight="1">
      <c r="A1" s="2" t="s">
        <v>70</v>
      </c>
      <c r="F1" s="46"/>
    </row>
    <row r="2" spans="1:13" ht="25.5">
      <c r="A2" s="497" t="s">
        <v>71</v>
      </c>
      <c r="B2" s="497"/>
      <c r="C2" s="497"/>
      <c r="D2" s="497"/>
      <c r="E2" s="497"/>
      <c r="F2" s="497"/>
    </row>
    <row r="3" spans="1:13" ht="27.75" customHeight="1">
      <c r="A3" s="60"/>
      <c r="F3" s="61" t="s">
        <v>1052</v>
      </c>
      <c r="G3" s="62"/>
      <c r="H3" s="62"/>
      <c r="K3" s="62"/>
      <c r="M3" s="62"/>
    </row>
    <row r="4" spans="1:13" ht="23.25" customHeight="1">
      <c r="A4" s="501" t="s">
        <v>25</v>
      </c>
      <c r="B4" s="501" t="s">
        <v>645</v>
      </c>
      <c r="C4" s="498" t="s">
        <v>646</v>
      </c>
      <c r="D4" s="499"/>
      <c r="E4" s="500"/>
      <c r="F4" s="503" t="s">
        <v>244</v>
      </c>
    </row>
    <row r="5" spans="1:13" ht="25.5" customHeight="1">
      <c r="A5" s="502"/>
      <c r="B5" s="502"/>
      <c r="C5" s="7" t="s">
        <v>647</v>
      </c>
      <c r="D5" s="7" t="s">
        <v>648</v>
      </c>
      <c r="E5" s="7" t="s">
        <v>649</v>
      </c>
      <c r="F5" s="504"/>
    </row>
    <row r="6" spans="1:13" ht="21.95" customHeight="1">
      <c r="A6" s="24" t="s">
        <v>650</v>
      </c>
      <c r="B6" s="335">
        <v>52.26</v>
      </c>
      <c r="C6" s="65">
        <v>7.26</v>
      </c>
      <c r="D6" s="65"/>
      <c r="E6" s="65">
        <v>45</v>
      </c>
      <c r="F6" s="64"/>
    </row>
    <row r="7" spans="1:13" ht="21.95" customHeight="1">
      <c r="A7" s="63" t="s">
        <v>293</v>
      </c>
      <c r="B7" s="63">
        <v>47.97</v>
      </c>
      <c r="C7" s="63">
        <v>28.17</v>
      </c>
      <c r="D7" s="63"/>
      <c r="E7" s="63">
        <v>19.8</v>
      </c>
      <c r="F7" s="64"/>
    </row>
    <row r="8" spans="1:13" ht="21.95" customHeight="1">
      <c r="A8" s="63" t="s">
        <v>295</v>
      </c>
      <c r="B8" s="63">
        <v>5.84</v>
      </c>
      <c r="C8" s="63">
        <v>3.28</v>
      </c>
      <c r="D8" s="63"/>
      <c r="E8" s="63">
        <v>2.56</v>
      </c>
      <c r="F8" s="64"/>
    </row>
    <row r="9" spans="1:13" ht="21.95" customHeight="1">
      <c r="A9" s="7" t="s">
        <v>202</v>
      </c>
      <c r="B9" s="7">
        <v>9.98</v>
      </c>
      <c r="C9" s="7">
        <v>3.98</v>
      </c>
      <c r="D9" s="7"/>
      <c r="E9" s="7">
        <v>6</v>
      </c>
      <c r="F9" s="64"/>
    </row>
    <row r="10" spans="1:13" ht="21.95" customHeight="1">
      <c r="A10" s="63" t="s">
        <v>651</v>
      </c>
      <c r="B10" s="63">
        <v>9.56</v>
      </c>
      <c r="C10" s="63">
        <v>7.56</v>
      </c>
      <c r="D10" s="63"/>
      <c r="E10" s="63">
        <v>2</v>
      </c>
      <c r="F10" s="66"/>
    </row>
    <row r="11" spans="1:13" ht="21.95" customHeight="1">
      <c r="A11" s="63" t="s">
        <v>203</v>
      </c>
      <c r="B11" s="63">
        <v>19.96</v>
      </c>
      <c r="C11" s="63">
        <v>10.46</v>
      </c>
      <c r="D11" s="63"/>
      <c r="E11" s="63">
        <v>9.5</v>
      </c>
      <c r="F11" s="64"/>
    </row>
    <row r="12" spans="1:13" ht="21.95" customHeight="1">
      <c r="A12" s="67" t="s">
        <v>652</v>
      </c>
      <c r="B12" s="67">
        <v>66.73</v>
      </c>
      <c r="C12" s="67">
        <v>3.23</v>
      </c>
      <c r="D12" s="67"/>
      <c r="E12" s="67">
        <v>63.5</v>
      </c>
      <c r="F12" s="64"/>
    </row>
    <row r="13" spans="1:13" ht="21.95" customHeight="1">
      <c r="A13" s="68"/>
      <c r="B13" s="67"/>
      <c r="C13" s="67"/>
      <c r="D13" s="67"/>
      <c r="E13" s="67"/>
      <c r="F13" s="64"/>
    </row>
    <row r="14" spans="1:13" ht="21.95" customHeight="1">
      <c r="A14" s="24"/>
      <c r="B14" s="67"/>
      <c r="C14" s="67"/>
      <c r="D14" s="67"/>
      <c r="E14" s="67"/>
      <c r="F14" s="64"/>
    </row>
    <row r="15" spans="1:13" ht="21.95" customHeight="1">
      <c r="A15" s="24"/>
      <c r="B15" s="67"/>
      <c r="C15" s="67"/>
      <c r="D15" s="67"/>
      <c r="E15" s="67"/>
      <c r="F15" s="64"/>
    </row>
    <row r="16" spans="1:13" ht="21.95" customHeight="1">
      <c r="A16" s="24"/>
      <c r="B16" s="67"/>
      <c r="C16" s="67"/>
      <c r="D16" s="67"/>
      <c r="E16" s="67"/>
      <c r="F16" s="63"/>
    </row>
    <row r="17" spans="1:6" ht="21.95" customHeight="1">
      <c r="A17" s="24"/>
      <c r="B17" s="67"/>
      <c r="C17" s="67"/>
      <c r="D17" s="67"/>
      <c r="E17" s="67"/>
      <c r="F17" s="63"/>
    </row>
    <row r="18" spans="1:6" ht="21.95" customHeight="1">
      <c r="A18" s="24" t="s">
        <v>181</v>
      </c>
      <c r="B18" s="67">
        <f>SUM(B6:B17)</f>
        <v>212.3</v>
      </c>
      <c r="C18" s="67">
        <f>SUM(C6:C17)</f>
        <v>63.94</v>
      </c>
      <c r="D18" s="67"/>
      <c r="E18" s="67">
        <f>SUM(E6:E17)</f>
        <v>148.36000000000001</v>
      </c>
      <c r="F18" s="67"/>
    </row>
    <row r="19" spans="1:6" ht="21" customHeight="1">
      <c r="A19" s="69"/>
      <c r="B19" s="61"/>
      <c r="C19" s="61" t="s">
        <v>653</v>
      </c>
      <c r="D19" s="61"/>
      <c r="E19" s="61" t="s">
        <v>654</v>
      </c>
    </row>
    <row r="20" spans="1:6" ht="26.25" customHeight="1">
      <c r="A20" s="61" t="s">
        <v>655</v>
      </c>
      <c r="B20" s="61"/>
      <c r="C20" s="61"/>
      <c r="D20" s="61"/>
      <c r="E20" s="61"/>
    </row>
  </sheetData>
  <mergeCells count="5">
    <mergeCell ref="A2:F2"/>
    <mergeCell ref="C4:E4"/>
    <mergeCell ref="A4:A5"/>
    <mergeCell ref="B4:B5"/>
    <mergeCell ref="F4:F5"/>
  </mergeCells>
  <phoneticPr fontId="67" type="noConversion"/>
  <pageMargins left="0.55902777777777801" right="0.62916666666666698" top="0.40902777777777799" bottom="0.62916666666666698" header="0.5" footer="0.5"/>
  <pageSetup paperSize="9" scale="115" orientation="landscape"/>
  <headerFooter scaleWithDoc="0" alignWithMargins="0"/>
</worksheet>
</file>

<file path=xl/worksheets/sheet23.xml><?xml version="1.0" encoding="utf-8"?>
<worksheet xmlns="http://schemas.openxmlformats.org/spreadsheetml/2006/main" xmlns:r="http://schemas.openxmlformats.org/officeDocument/2006/relationships">
  <dimension ref="A1:P270"/>
  <sheetViews>
    <sheetView tabSelected="1" topLeftCell="A238" workbookViewId="0">
      <selection activeCell="W244" sqref="W244"/>
    </sheetView>
  </sheetViews>
  <sheetFormatPr defaultRowHeight="12.75"/>
  <cols>
    <col min="1" max="7" width="9.140625" style="509"/>
    <col min="8" max="8" width="12.42578125" style="509" customWidth="1"/>
    <col min="9" max="9" width="12.85546875" style="509" customWidth="1"/>
    <col min="10" max="10" width="11.7109375" style="509" customWidth="1"/>
    <col min="11" max="11" width="9.140625" style="509"/>
    <col min="12" max="12" width="13" style="509" customWidth="1"/>
    <col min="13" max="16384" width="9.140625" style="509"/>
  </cols>
  <sheetData>
    <row r="1" spans="1:16" ht="14.25">
      <c r="A1" s="2" t="s">
        <v>72</v>
      </c>
      <c r="B1" s="3"/>
      <c r="C1" s="1"/>
      <c r="D1" s="1"/>
      <c r="E1" s="1"/>
      <c r="F1" s="1"/>
      <c r="G1" s="1"/>
      <c r="H1" s="1"/>
      <c r="I1" s="1"/>
      <c r="J1" s="1"/>
      <c r="K1" s="1"/>
      <c r="L1" s="4"/>
      <c r="M1" s="4"/>
      <c r="N1" s="4"/>
      <c r="O1" s="4"/>
      <c r="P1" s="46"/>
    </row>
    <row r="2" spans="1:16" ht="25.5">
      <c r="A2" s="507" t="s">
        <v>73</v>
      </c>
      <c r="B2" s="507"/>
      <c r="C2" s="507"/>
      <c r="D2" s="507"/>
      <c r="E2" s="507"/>
      <c r="F2" s="507"/>
      <c r="G2" s="507"/>
      <c r="H2" s="507"/>
      <c r="I2" s="507"/>
      <c r="J2" s="507"/>
      <c r="K2" s="507"/>
      <c r="L2" s="507"/>
      <c r="M2" s="507"/>
      <c r="N2" s="507"/>
      <c r="O2" s="507"/>
      <c r="P2" s="507"/>
    </row>
    <row r="3" spans="1:16" ht="14.25">
      <c r="A3" s="508" t="s">
        <v>656</v>
      </c>
      <c r="B3" s="508"/>
      <c r="C3" s="1"/>
      <c r="D3" s="1"/>
      <c r="E3" s="1"/>
      <c r="F3" s="1"/>
      <c r="G3" s="6"/>
      <c r="H3" s="6"/>
      <c r="I3" s="1"/>
      <c r="J3" s="1"/>
      <c r="K3" s="1"/>
      <c r="L3" s="4"/>
      <c r="M3" s="4"/>
      <c r="N3" s="4"/>
      <c r="O3" s="47" t="s">
        <v>657</v>
      </c>
      <c r="P3" s="5"/>
    </row>
    <row r="4" spans="1:16">
      <c r="A4" s="505" t="s">
        <v>658</v>
      </c>
      <c r="B4" s="506" t="s">
        <v>659</v>
      </c>
      <c r="C4" s="506" t="s">
        <v>660</v>
      </c>
      <c r="D4" s="505" t="s">
        <v>661</v>
      </c>
      <c r="E4" s="506" t="s">
        <v>662</v>
      </c>
      <c r="F4" s="506" t="s">
        <v>663</v>
      </c>
      <c r="G4" s="506" t="s">
        <v>664</v>
      </c>
      <c r="H4" s="505" t="s">
        <v>665</v>
      </c>
      <c r="I4" s="505" t="s">
        <v>666</v>
      </c>
      <c r="J4" s="505"/>
      <c r="K4" s="505"/>
      <c r="L4" s="505"/>
      <c r="M4" s="505"/>
      <c r="N4" s="505"/>
      <c r="O4" s="505"/>
      <c r="P4" s="506" t="s">
        <v>244</v>
      </c>
    </row>
    <row r="5" spans="1:16">
      <c r="A5" s="505"/>
      <c r="B5" s="506"/>
      <c r="C5" s="506"/>
      <c r="D5" s="505"/>
      <c r="E5" s="506"/>
      <c r="F5" s="506"/>
      <c r="G5" s="506"/>
      <c r="H5" s="505"/>
      <c r="I5" s="505" t="s">
        <v>181</v>
      </c>
      <c r="J5" s="505" t="s">
        <v>667</v>
      </c>
      <c r="K5" s="505"/>
      <c r="L5" s="505"/>
      <c r="M5" s="505" t="s">
        <v>668</v>
      </c>
      <c r="N5" s="506" t="s">
        <v>669</v>
      </c>
      <c r="O5" s="506" t="s">
        <v>670</v>
      </c>
      <c r="P5" s="506"/>
    </row>
    <row r="6" spans="1:16">
      <c r="A6" s="505"/>
      <c r="B6" s="506"/>
      <c r="C6" s="506"/>
      <c r="D6" s="505"/>
      <c r="E6" s="506"/>
      <c r="F6" s="506"/>
      <c r="G6" s="506"/>
      <c r="H6" s="505"/>
      <c r="I6" s="505"/>
      <c r="J6" s="333" t="s">
        <v>257</v>
      </c>
      <c r="K6" s="333" t="s">
        <v>671</v>
      </c>
      <c r="L6" s="334" t="s">
        <v>672</v>
      </c>
      <c r="M6" s="505"/>
      <c r="N6" s="506"/>
      <c r="O6" s="506"/>
      <c r="P6" s="506"/>
    </row>
    <row r="7" spans="1:16" s="510" customFormat="1" ht="30" customHeight="1">
      <c r="A7" s="8" t="s">
        <v>181</v>
      </c>
      <c r="B7" s="9"/>
      <c r="C7" s="10"/>
      <c r="D7" s="10"/>
      <c r="E7" s="10"/>
      <c r="F7" s="10"/>
      <c r="G7" s="11"/>
      <c r="H7" s="12">
        <f>H9+H36</f>
        <v>522658</v>
      </c>
      <c r="I7" s="12">
        <f>J7</f>
        <v>523000</v>
      </c>
      <c r="J7" s="11">
        <f>K7+L7</f>
        <v>523000</v>
      </c>
      <c r="K7" s="12">
        <v>73000</v>
      </c>
      <c r="L7" s="11">
        <v>450000</v>
      </c>
      <c r="M7" s="11"/>
      <c r="N7" s="11"/>
      <c r="O7" s="48"/>
      <c r="P7" s="49"/>
    </row>
    <row r="8" spans="1:16" s="510" customFormat="1" ht="30" customHeight="1">
      <c r="A8" s="8" t="s">
        <v>1047</v>
      </c>
      <c r="B8" s="9"/>
      <c r="C8" s="10"/>
      <c r="D8" s="10"/>
      <c r="E8" s="10"/>
      <c r="F8" s="10"/>
      <c r="G8" s="11"/>
      <c r="H8" s="12"/>
      <c r="I8" s="12"/>
      <c r="J8" s="11"/>
      <c r="K8" s="12"/>
      <c r="L8" s="11"/>
      <c r="M8" s="11"/>
      <c r="N8" s="11"/>
      <c r="O8" s="48"/>
      <c r="P8" s="49"/>
    </row>
    <row r="9" spans="1:16" s="510" customFormat="1" ht="30" customHeight="1">
      <c r="A9" s="13" t="s">
        <v>673</v>
      </c>
      <c r="B9" s="14" t="s">
        <v>647</v>
      </c>
      <c r="C9" s="15"/>
      <c r="D9" s="15"/>
      <c r="E9" s="15"/>
      <c r="F9" s="15"/>
      <c r="G9" s="15"/>
      <c r="H9" s="16">
        <v>72658</v>
      </c>
      <c r="I9" s="20">
        <f>J9</f>
        <v>72658</v>
      </c>
      <c r="J9" s="20">
        <f>K9+L9</f>
        <v>72658</v>
      </c>
      <c r="K9" s="20">
        <v>72658</v>
      </c>
      <c r="L9" s="20">
        <v>0</v>
      </c>
      <c r="M9" s="15"/>
      <c r="N9" s="50"/>
      <c r="O9" s="50"/>
      <c r="P9" s="51"/>
    </row>
    <row r="10" spans="1:16" s="510" customFormat="1" ht="30" customHeight="1">
      <c r="A10" s="17" t="s">
        <v>674</v>
      </c>
      <c r="B10" s="18" t="s">
        <v>675</v>
      </c>
      <c r="C10" s="19"/>
      <c r="D10" s="19"/>
      <c r="E10" s="19"/>
      <c r="F10" s="19"/>
      <c r="G10" s="19"/>
      <c r="H10" s="20">
        <v>32300</v>
      </c>
      <c r="I10" s="20">
        <v>32300</v>
      </c>
      <c r="J10" s="10">
        <v>32300</v>
      </c>
      <c r="K10" s="20">
        <v>32300</v>
      </c>
      <c r="L10" s="10">
        <v>0</v>
      </c>
      <c r="M10" s="19"/>
      <c r="N10" s="52"/>
      <c r="O10" s="52"/>
      <c r="P10" s="49"/>
    </row>
    <row r="11" spans="1:16" s="510" customFormat="1" ht="30" customHeight="1">
      <c r="A11" s="21" t="s">
        <v>676</v>
      </c>
      <c r="B11" s="18" t="s">
        <v>677</v>
      </c>
      <c r="C11" s="19"/>
      <c r="D11" s="19"/>
      <c r="E11" s="19"/>
      <c r="F11" s="19"/>
      <c r="G11" s="19"/>
      <c r="H11" s="20">
        <v>13500</v>
      </c>
      <c r="I11" s="20">
        <v>13500</v>
      </c>
      <c r="J11" s="10">
        <v>13500</v>
      </c>
      <c r="K11" s="20">
        <v>13500</v>
      </c>
      <c r="L11" s="10">
        <v>0</v>
      </c>
      <c r="M11" s="19"/>
      <c r="N11" s="52"/>
      <c r="O11" s="52"/>
      <c r="P11" s="49"/>
    </row>
    <row r="12" spans="1:16" s="510" customFormat="1" ht="30" customHeight="1">
      <c r="A12" s="22" t="s">
        <v>678</v>
      </c>
      <c r="B12" s="23" t="s">
        <v>679</v>
      </c>
      <c r="C12" s="24" t="s">
        <v>680</v>
      </c>
      <c r="D12" s="23" t="s">
        <v>681</v>
      </c>
      <c r="E12" s="19">
        <v>3</v>
      </c>
      <c r="F12" s="19" t="s">
        <v>682</v>
      </c>
      <c r="G12" s="25">
        <v>4500</v>
      </c>
      <c r="H12" s="15">
        <f>E12*G12</f>
        <v>13500</v>
      </c>
      <c r="I12" s="15">
        <f>H12</f>
        <v>13500</v>
      </c>
      <c r="J12" s="19">
        <f>K12+L12</f>
        <v>0</v>
      </c>
      <c r="K12" s="15"/>
      <c r="L12" s="19">
        <v>0</v>
      </c>
      <c r="M12" s="19"/>
      <c r="N12" s="19"/>
      <c r="O12" s="19"/>
      <c r="P12" s="49"/>
    </row>
    <row r="13" spans="1:16" s="510" customFormat="1" ht="30" customHeight="1">
      <c r="A13" s="21" t="s">
        <v>683</v>
      </c>
      <c r="B13" s="18" t="s">
        <v>684</v>
      </c>
      <c r="C13" s="24"/>
      <c r="D13" s="23"/>
      <c r="E13" s="24"/>
      <c r="F13" s="24"/>
      <c r="G13" s="26"/>
      <c r="H13" s="20">
        <v>15000</v>
      </c>
      <c r="I13" s="20">
        <v>15000</v>
      </c>
      <c r="J13" s="19">
        <v>15000</v>
      </c>
      <c r="K13" s="15">
        <v>15000</v>
      </c>
      <c r="L13" s="19">
        <v>0</v>
      </c>
      <c r="M13" s="24"/>
      <c r="N13" s="24"/>
      <c r="O13" s="24"/>
      <c r="P13" s="49"/>
    </row>
    <row r="14" spans="1:16" s="510" customFormat="1" ht="30" customHeight="1">
      <c r="A14" s="27" t="s">
        <v>685</v>
      </c>
      <c r="B14" s="28" t="s">
        <v>686</v>
      </c>
      <c r="C14" s="29" t="s">
        <v>687</v>
      </c>
      <c r="D14" s="28"/>
      <c r="E14" s="29">
        <v>5</v>
      </c>
      <c r="F14" s="29" t="s">
        <v>688</v>
      </c>
      <c r="G14" s="30">
        <v>3000</v>
      </c>
      <c r="H14" s="15">
        <f>E14*G14</f>
        <v>15000</v>
      </c>
      <c r="I14" s="15">
        <f>J14</f>
        <v>0</v>
      </c>
      <c r="J14" s="15">
        <f>K14+L14</f>
        <v>0</v>
      </c>
      <c r="K14" s="15"/>
      <c r="L14" s="15">
        <v>0</v>
      </c>
      <c r="M14" s="29"/>
      <c r="N14" s="29"/>
      <c r="O14" s="29"/>
      <c r="P14" s="51"/>
    </row>
    <row r="15" spans="1:16" s="510" customFormat="1" ht="30" customHeight="1">
      <c r="A15" s="21" t="s">
        <v>689</v>
      </c>
      <c r="B15" s="18" t="s">
        <v>690</v>
      </c>
      <c r="C15" s="24"/>
      <c r="D15" s="23"/>
      <c r="E15" s="24"/>
      <c r="F15" s="24"/>
      <c r="G15" s="26"/>
      <c r="H15" s="20">
        <v>3800</v>
      </c>
      <c r="I15" s="20">
        <v>3800</v>
      </c>
      <c r="J15" s="19"/>
      <c r="K15" s="15"/>
      <c r="L15" s="19"/>
      <c r="M15" s="24"/>
      <c r="N15" s="24"/>
      <c r="O15" s="24"/>
      <c r="P15" s="49"/>
    </row>
    <row r="16" spans="1:16" s="510" customFormat="1" ht="30" customHeight="1">
      <c r="A16" s="22" t="s">
        <v>691</v>
      </c>
      <c r="B16" s="23" t="s">
        <v>692</v>
      </c>
      <c r="C16" s="24" t="s">
        <v>693</v>
      </c>
      <c r="D16" s="23" t="s">
        <v>694</v>
      </c>
      <c r="E16" s="24">
        <v>20</v>
      </c>
      <c r="F16" s="24" t="s">
        <v>695</v>
      </c>
      <c r="G16" s="26">
        <v>100</v>
      </c>
      <c r="H16" s="15">
        <f>E16*G16</f>
        <v>2000</v>
      </c>
      <c r="I16" s="15">
        <f>J16</f>
        <v>2000</v>
      </c>
      <c r="J16" s="19">
        <f>K16+L16</f>
        <v>2000</v>
      </c>
      <c r="K16" s="15">
        <f>H16</f>
        <v>2000</v>
      </c>
      <c r="L16" s="19"/>
      <c r="M16" s="24"/>
      <c r="N16" s="24"/>
      <c r="O16" s="24"/>
      <c r="P16" s="49"/>
    </row>
    <row r="17" spans="1:16" s="510" customFormat="1" ht="30" customHeight="1">
      <c r="A17" s="22" t="s">
        <v>696</v>
      </c>
      <c r="B17" s="23" t="s">
        <v>697</v>
      </c>
      <c r="C17" s="24" t="s">
        <v>698</v>
      </c>
      <c r="D17" s="23" t="s">
        <v>699</v>
      </c>
      <c r="E17" s="24">
        <v>10</v>
      </c>
      <c r="F17" s="24" t="s">
        <v>700</v>
      </c>
      <c r="G17" s="26">
        <v>180</v>
      </c>
      <c r="H17" s="15">
        <f>E17*G17</f>
        <v>1800</v>
      </c>
      <c r="I17" s="15">
        <f>J17</f>
        <v>1800</v>
      </c>
      <c r="J17" s="19">
        <f>K17+L17</f>
        <v>1800</v>
      </c>
      <c r="K17" s="15">
        <f>H17</f>
        <v>1800</v>
      </c>
      <c r="L17" s="19"/>
      <c r="M17" s="24"/>
      <c r="N17" s="24"/>
      <c r="O17" s="24"/>
      <c r="P17" s="49"/>
    </row>
    <row r="18" spans="1:16" s="510" customFormat="1" ht="30" customHeight="1">
      <c r="A18" s="17" t="s">
        <v>701</v>
      </c>
      <c r="B18" s="18" t="s">
        <v>702</v>
      </c>
      <c r="C18" s="24"/>
      <c r="D18" s="23"/>
      <c r="E18" s="24"/>
      <c r="F18" s="24"/>
      <c r="G18" s="26"/>
      <c r="H18" s="20">
        <v>7000</v>
      </c>
      <c r="I18" s="20">
        <v>7000</v>
      </c>
      <c r="J18" s="19"/>
      <c r="K18" s="15"/>
      <c r="L18" s="19"/>
      <c r="M18" s="24"/>
      <c r="N18" s="24"/>
      <c r="O18" s="24"/>
      <c r="P18" s="49"/>
    </row>
    <row r="19" spans="1:16" s="510" customFormat="1" ht="30" customHeight="1">
      <c r="A19" s="21" t="s">
        <v>703</v>
      </c>
      <c r="B19" s="18" t="s">
        <v>704</v>
      </c>
      <c r="C19" s="24"/>
      <c r="D19" s="23"/>
      <c r="E19" s="24"/>
      <c r="F19" s="24"/>
      <c r="G19" s="26"/>
      <c r="H19" s="20">
        <v>7000</v>
      </c>
      <c r="I19" s="20">
        <v>7000</v>
      </c>
      <c r="J19" s="19"/>
      <c r="K19" s="15"/>
      <c r="L19" s="19"/>
      <c r="M19" s="24"/>
      <c r="N19" s="24"/>
      <c r="O19" s="24"/>
      <c r="P19" s="49"/>
    </row>
    <row r="20" spans="1:16" s="510" customFormat="1" ht="30" customHeight="1">
      <c r="A20" s="22" t="s">
        <v>705</v>
      </c>
      <c r="B20" s="23" t="s">
        <v>706</v>
      </c>
      <c r="C20" s="24" t="s">
        <v>707</v>
      </c>
      <c r="D20" s="23"/>
      <c r="E20" s="24">
        <v>2</v>
      </c>
      <c r="F20" s="24" t="s">
        <v>688</v>
      </c>
      <c r="G20" s="26">
        <v>3500</v>
      </c>
      <c r="H20" s="15">
        <f>E20*G20</f>
        <v>7000</v>
      </c>
      <c r="I20" s="15">
        <v>7000</v>
      </c>
      <c r="J20" s="19">
        <v>7000</v>
      </c>
      <c r="K20" s="15">
        <v>7000</v>
      </c>
      <c r="L20" s="19">
        <v>0</v>
      </c>
      <c r="M20" s="24"/>
      <c r="N20" s="24"/>
      <c r="O20" s="24"/>
      <c r="P20" s="49"/>
    </row>
    <row r="21" spans="1:16" s="510" customFormat="1" ht="30" customHeight="1">
      <c r="A21" s="17" t="s">
        <v>708</v>
      </c>
      <c r="B21" s="10" t="s">
        <v>709</v>
      </c>
      <c r="C21" s="23"/>
      <c r="D21" s="23"/>
      <c r="E21" s="24"/>
      <c r="F21" s="24"/>
      <c r="G21" s="26"/>
      <c r="H21" s="20">
        <v>30158</v>
      </c>
      <c r="I21" s="20">
        <v>30158</v>
      </c>
      <c r="J21" s="19"/>
      <c r="K21" s="15"/>
      <c r="L21" s="19"/>
      <c r="M21" s="52"/>
      <c r="N21" s="52"/>
      <c r="O21" s="52"/>
      <c r="P21" s="49"/>
    </row>
    <row r="22" spans="1:16" s="510" customFormat="1" ht="30" customHeight="1">
      <c r="A22" s="21" t="s">
        <v>710</v>
      </c>
      <c r="B22" s="10" t="s">
        <v>711</v>
      </c>
      <c r="C22" s="23"/>
      <c r="D22" s="23"/>
      <c r="E22" s="24"/>
      <c r="F22" s="24"/>
      <c r="G22" s="26"/>
      <c r="H22" s="20">
        <v>23000</v>
      </c>
      <c r="I22" s="20">
        <v>23000</v>
      </c>
      <c r="J22" s="19"/>
      <c r="K22" s="15"/>
      <c r="L22" s="19"/>
      <c r="M22" s="52"/>
      <c r="N22" s="52"/>
      <c r="O22" s="52"/>
      <c r="P22" s="49"/>
    </row>
    <row r="23" spans="1:16" s="510" customFormat="1" ht="30" customHeight="1">
      <c r="A23" s="22" t="s">
        <v>712</v>
      </c>
      <c r="B23" s="23" t="s">
        <v>713</v>
      </c>
      <c r="C23" s="23" t="s">
        <v>713</v>
      </c>
      <c r="D23" s="23" t="s">
        <v>714</v>
      </c>
      <c r="E23" s="24">
        <v>100</v>
      </c>
      <c r="F23" s="24" t="s">
        <v>715</v>
      </c>
      <c r="G23" s="26">
        <v>175</v>
      </c>
      <c r="H23" s="15">
        <f>E23*G23</f>
        <v>17500</v>
      </c>
      <c r="I23" s="15">
        <f>J23</f>
        <v>17500</v>
      </c>
      <c r="J23" s="19">
        <f>K23+L23</f>
        <v>17500</v>
      </c>
      <c r="K23" s="15">
        <f>H23-L23</f>
        <v>17500</v>
      </c>
      <c r="L23" s="19">
        <v>0</v>
      </c>
      <c r="M23" s="24"/>
      <c r="N23" s="24"/>
      <c r="O23" s="24"/>
      <c r="P23" s="49"/>
    </row>
    <row r="24" spans="1:16" s="510" customFormat="1" ht="30" customHeight="1">
      <c r="A24" s="22" t="s">
        <v>716</v>
      </c>
      <c r="B24" s="23" t="s">
        <v>717</v>
      </c>
      <c r="C24" s="24" t="s">
        <v>718</v>
      </c>
      <c r="D24" s="23" t="s">
        <v>719</v>
      </c>
      <c r="E24" s="24">
        <v>10</v>
      </c>
      <c r="F24" s="24" t="s">
        <v>715</v>
      </c>
      <c r="G24" s="26">
        <v>150</v>
      </c>
      <c r="H24" s="15">
        <f>E24*G24</f>
        <v>1500</v>
      </c>
      <c r="I24" s="15">
        <f>J24</f>
        <v>1500</v>
      </c>
      <c r="J24" s="19">
        <f>K24+L24</f>
        <v>1500</v>
      </c>
      <c r="K24" s="15">
        <f>H24</f>
        <v>1500</v>
      </c>
      <c r="L24" s="19"/>
      <c r="M24" s="24"/>
      <c r="N24" s="24"/>
      <c r="O24" s="24"/>
      <c r="P24" s="49"/>
    </row>
    <row r="25" spans="1:16" s="510" customFormat="1" ht="30" customHeight="1">
      <c r="A25" s="22" t="s">
        <v>716</v>
      </c>
      <c r="B25" s="31" t="s">
        <v>720</v>
      </c>
      <c r="C25" s="31" t="s">
        <v>721</v>
      </c>
      <c r="D25" s="32" t="s">
        <v>722</v>
      </c>
      <c r="E25" s="31">
        <v>10</v>
      </c>
      <c r="F25" s="31" t="s">
        <v>715</v>
      </c>
      <c r="G25" s="33">
        <v>400</v>
      </c>
      <c r="H25" s="15">
        <f>E25*G25</f>
        <v>4000</v>
      </c>
      <c r="I25" s="15">
        <f>J25</f>
        <v>4000</v>
      </c>
      <c r="J25" s="19">
        <f>K25+L25</f>
        <v>4000</v>
      </c>
      <c r="K25" s="15">
        <f>H25</f>
        <v>4000</v>
      </c>
      <c r="L25" s="19"/>
      <c r="M25" s="24"/>
      <c r="N25" s="24"/>
      <c r="O25" s="24"/>
      <c r="P25" s="49"/>
    </row>
    <row r="26" spans="1:16" s="510" customFormat="1" ht="30" customHeight="1">
      <c r="A26" s="21" t="s">
        <v>723</v>
      </c>
      <c r="B26" s="18" t="s">
        <v>724</v>
      </c>
      <c r="C26" s="24"/>
      <c r="D26" s="23"/>
      <c r="E26" s="24"/>
      <c r="F26" s="24"/>
      <c r="G26" s="26"/>
      <c r="H26" s="20">
        <v>5310</v>
      </c>
      <c r="I26" s="20">
        <v>5310</v>
      </c>
      <c r="J26" s="19"/>
      <c r="K26" s="15"/>
      <c r="L26" s="19"/>
      <c r="M26" s="24"/>
      <c r="N26" s="24"/>
      <c r="O26" s="24"/>
      <c r="P26" s="49"/>
    </row>
    <row r="27" spans="1:16" s="510" customFormat="1" ht="30" customHeight="1">
      <c r="A27" s="23" t="s">
        <v>725</v>
      </c>
      <c r="B27" s="23" t="s">
        <v>726</v>
      </c>
      <c r="C27" s="24" t="s">
        <v>726</v>
      </c>
      <c r="D27" s="32" t="s">
        <v>727</v>
      </c>
      <c r="E27" s="24">
        <v>120</v>
      </c>
      <c r="F27" s="24" t="s">
        <v>695</v>
      </c>
      <c r="G27" s="26">
        <v>20</v>
      </c>
      <c r="H27" s="15">
        <f>E27*G27</f>
        <v>2400</v>
      </c>
      <c r="I27" s="15">
        <f>J27</f>
        <v>2400</v>
      </c>
      <c r="J27" s="19">
        <f>K27+L27</f>
        <v>2400</v>
      </c>
      <c r="K27" s="15">
        <f>H27</f>
        <v>2400</v>
      </c>
      <c r="L27" s="19"/>
      <c r="M27" s="24"/>
      <c r="N27" s="24"/>
      <c r="O27" s="24"/>
      <c r="P27" s="49"/>
    </row>
    <row r="28" spans="1:16" s="510" customFormat="1" ht="30" customHeight="1">
      <c r="A28" s="34" t="s">
        <v>728</v>
      </c>
      <c r="B28" s="31" t="s">
        <v>729</v>
      </c>
      <c r="C28" s="31" t="s">
        <v>730</v>
      </c>
      <c r="D28" s="32" t="s">
        <v>731</v>
      </c>
      <c r="E28" s="31">
        <v>30</v>
      </c>
      <c r="F28" s="31" t="s">
        <v>695</v>
      </c>
      <c r="G28" s="33">
        <v>25</v>
      </c>
      <c r="H28" s="15">
        <f t="shared" ref="H28:H35" si="0">E28*G28</f>
        <v>750</v>
      </c>
      <c r="I28" s="15">
        <f t="shared" ref="I28:I35" si="1">J28</f>
        <v>750</v>
      </c>
      <c r="J28" s="19">
        <f t="shared" ref="J28:J35" si="2">K28+L28</f>
        <v>750</v>
      </c>
      <c r="K28" s="15">
        <f t="shared" ref="K28:K35" si="3">H28</f>
        <v>750</v>
      </c>
      <c r="L28" s="19"/>
      <c r="M28" s="24"/>
      <c r="N28" s="24"/>
      <c r="O28" s="24"/>
      <c r="P28" s="49"/>
    </row>
    <row r="29" spans="1:16" s="510" customFormat="1" ht="30" customHeight="1">
      <c r="A29" s="32" t="s">
        <v>728</v>
      </c>
      <c r="B29" s="31" t="s">
        <v>729</v>
      </c>
      <c r="C29" s="31" t="s">
        <v>732</v>
      </c>
      <c r="D29" s="32" t="s">
        <v>733</v>
      </c>
      <c r="E29" s="31">
        <v>80</v>
      </c>
      <c r="F29" s="31" t="s">
        <v>695</v>
      </c>
      <c r="G29" s="33">
        <v>27</v>
      </c>
      <c r="H29" s="15">
        <f t="shared" si="0"/>
        <v>2160</v>
      </c>
      <c r="I29" s="15">
        <f t="shared" si="1"/>
        <v>2160</v>
      </c>
      <c r="J29" s="19">
        <f t="shared" si="2"/>
        <v>2160</v>
      </c>
      <c r="K29" s="15">
        <f t="shared" si="3"/>
        <v>2160</v>
      </c>
      <c r="L29" s="19"/>
      <c r="M29" s="31"/>
      <c r="N29" s="31"/>
      <c r="O29" s="31"/>
      <c r="P29" s="53"/>
    </row>
    <row r="30" spans="1:16" s="510" customFormat="1" ht="30" customHeight="1">
      <c r="A30" s="35" t="s">
        <v>734</v>
      </c>
      <c r="B30" s="36" t="s">
        <v>735</v>
      </c>
      <c r="C30" s="31"/>
      <c r="D30" s="32"/>
      <c r="E30" s="31"/>
      <c r="F30" s="31"/>
      <c r="G30" s="33"/>
      <c r="H30" s="20">
        <v>1848</v>
      </c>
      <c r="I30" s="15"/>
      <c r="J30" s="19"/>
      <c r="K30" s="15"/>
      <c r="L30" s="19"/>
      <c r="M30" s="24"/>
      <c r="N30" s="24"/>
      <c r="O30" s="24"/>
      <c r="P30" s="49"/>
    </row>
    <row r="31" spans="1:16" s="510" customFormat="1" ht="30" customHeight="1">
      <c r="A31" s="34" t="s">
        <v>736</v>
      </c>
      <c r="B31" s="31" t="s">
        <v>737</v>
      </c>
      <c r="C31" s="31" t="s">
        <v>738</v>
      </c>
      <c r="D31" s="32" t="s">
        <v>739</v>
      </c>
      <c r="E31" s="31">
        <v>60</v>
      </c>
      <c r="F31" s="31" t="s">
        <v>740</v>
      </c>
      <c r="G31" s="33">
        <v>18</v>
      </c>
      <c r="H31" s="15">
        <f t="shared" si="0"/>
        <v>1080</v>
      </c>
      <c r="I31" s="15">
        <f t="shared" si="1"/>
        <v>1080</v>
      </c>
      <c r="J31" s="19">
        <f t="shared" si="2"/>
        <v>1080</v>
      </c>
      <c r="K31" s="15">
        <f t="shared" si="3"/>
        <v>1080</v>
      </c>
      <c r="L31" s="19"/>
      <c r="M31" s="24"/>
      <c r="N31" s="24"/>
      <c r="O31" s="24"/>
      <c r="P31" s="49"/>
    </row>
    <row r="32" spans="1:16" s="510" customFormat="1" ht="30" customHeight="1">
      <c r="A32" s="34" t="s">
        <v>741</v>
      </c>
      <c r="B32" s="31" t="s">
        <v>742</v>
      </c>
      <c r="C32" s="31" t="s">
        <v>743</v>
      </c>
      <c r="D32" s="32" t="s">
        <v>744</v>
      </c>
      <c r="E32" s="31">
        <v>8</v>
      </c>
      <c r="F32" s="31" t="s">
        <v>745</v>
      </c>
      <c r="G32" s="33">
        <v>96</v>
      </c>
      <c r="H32" s="15">
        <f t="shared" si="0"/>
        <v>768</v>
      </c>
      <c r="I32" s="15">
        <f t="shared" si="1"/>
        <v>768</v>
      </c>
      <c r="J32" s="19">
        <f t="shared" si="2"/>
        <v>768</v>
      </c>
      <c r="K32" s="15">
        <f t="shared" si="3"/>
        <v>768</v>
      </c>
      <c r="L32" s="19"/>
      <c r="M32" s="24"/>
      <c r="N32" s="24"/>
      <c r="O32" s="24"/>
      <c r="P32" s="49"/>
    </row>
    <row r="33" spans="1:16" s="510" customFormat="1" ht="30" customHeight="1">
      <c r="A33" s="37" t="s">
        <v>746</v>
      </c>
      <c r="B33" s="38" t="s">
        <v>747</v>
      </c>
      <c r="C33" s="31"/>
      <c r="D33" s="32"/>
      <c r="E33" s="31"/>
      <c r="F33" s="31"/>
      <c r="G33" s="33"/>
      <c r="H33" s="20">
        <v>3200</v>
      </c>
      <c r="I33" s="15"/>
      <c r="J33" s="19"/>
      <c r="K33" s="15"/>
      <c r="L33" s="19"/>
      <c r="M33" s="31"/>
      <c r="N33" s="31"/>
      <c r="O33" s="31"/>
      <c r="P33" s="53"/>
    </row>
    <row r="34" spans="1:16" s="510" customFormat="1" ht="30" customHeight="1">
      <c r="A34" s="38" t="s">
        <v>748</v>
      </c>
      <c r="B34" s="36" t="s">
        <v>749</v>
      </c>
      <c r="C34" s="31"/>
      <c r="D34" s="32"/>
      <c r="E34" s="31"/>
      <c r="F34" s="31"/>
      <c r="G34" s="33"/>
      <c r="H34" s="15"/>
      <c r="I34" s="15"/>
      <c r="J34" s="19"/>
      <c r="K34" s="15"/>
      <c r="L34" s="19"/>
      <c r="M34" s="31"/>
      <c r="N34" s="31"/>
      <c r="O34" s="31"/>
      <c r="P34" s="53"/>
    </row>
    <row r="35" spans="1:16" s="510" customFormat="1" ht="30" customHeight="1">
      <c r="A35" s="23" t="s">
        <v>750</v>
      </c>
      <c r="B35" s="23" t="s">
        <v>751</v>
      </c>
      <c r="C35" s="24" t="s">
        <v>752</v>
      </c>
      <c r="D35" s="23" t="s">
        <v>753</v>
      </c>
      <c r="E35" s="24">
        <v>400</v>
      </c>
      <c r="F35" s="24" t="s">
        <v>754</v>
      </c>
      <c r="G35" s="26">
        <v>8</v>
      </c>
      <c r="H35" s="15">
        <f t="shared" si="0"/>
        <v>3200</v>
      </c>
      <c r="I35" s="15">
        <f t="shared" si="1"/>
        <v>3200</v>
      </c>
      <c r="J35" s="19">
        <f t="shared" si="2"/>
        <v>3200</v>
      </c>
      <c r="K35" s="15">
        <f t="shared" si="3"/>
        <v>3200</v>
      </c>
      <c r="L35" s="19"/>
      <c r="M35" s="24"/>
      <c r="N35" s="24"/>
      <c r="O35" s="24"/>
      <c r="P35" s="49"/>
    </row>
    <row r="36" spans="1:16" s="510" customFormat="1" ht="30" customHeight="1">
      <c r="A36" s="18" t="s">
        <v>755</v>
      </c>
      <c r="B36" s="18" t="s">
        <v>756</v>
      </c>
      <c r="C36" s="24"/>
      <c r="D36" s="24"/>
      <c r="E36" s="24"/>
      <c r="F36" s="24"/>
      <c r="G36" s="24"/>
      <c r="H36" s="39">
        <f>H37+H40+H46</f>
        <v>450000</v>
      </c>
      <c r="I36" s="54">
        <f t="shared" ref="I36:I47" si="4">H36</f>
        <v>450000</v>
      </c>
      <c r="J36" s="54"/>
      <c r="K36" s="55"/>
      <c r="L36" s="55"/>
      <c r="M36" s="41"/>
      <c r="N36" s="41"/>
      <c r="O36" s="24"/>
      <c r="P36" s="49"/>
    </row>
    <row r="37" spans="1:16" s="510" customFormat="1" ht="30" customHeight="1">
      <c r="A37" s="40" t="s">
        <v>757</v>
      </c>
      <c r="B37" s="18" t="s">
        <v>758</v>
      </c>
      <c r="C37" s="24"/>
      <c r="D37" s="24"/>
      <c r="E37" s="24"/>
      <c r="F37" s="24"/>
      <c r="G37" s="24"/>
      <c r="H37" s="41">
        <v>60000</v>
      </c>
      <c r="I37" s="54">
        <f t="shared" si="4"/>
        <v>60000</v>
      </c>
      <c r="J37" s="54"/>
      <c r="K37" s="55"/>
      <c r="L37" s="55"/>
      <c r="M37" s="41"/>
      <c r="N37" s="41"/>
      <c r="O37" s="24"/>
      <c r="P37" s="49"/>
    </row>
    <row r="38" spans="1:16" s="510" customFormat="1" ht="30" customHeight="1">
      <c r="A38" s="18" t="s">
        <v>759</v>
      </c>
      <c r="B38" s="18" t="s">
        <v>760</v>
      </c>
      <c r="C38" s="24"/>
      <c r="D38" s="24"/>
      <c r="E38" s="24"/>
      <c r="F38" s="24"/>
      <c r="G38" s="24"/>
      <c r="H38" s="41">
        <v>60000</v>
      </c>
      <c r="I38" s="54">
        <f t="shared" si="4"/>
        <v>60000</v>
      </c>
      <c r="J38" s="54"/>
      <c r="K38" s="55"/>
      <c r="L38" s="55"/>
      <c r="M38" s="41"/>
      <c r="N38" s="41"/>
      <c r="O38" s="24"/>
      <c r="P38" s="49"/>
    </row>
    <row r="39" spans="1:16" s="510" customFormat="1" ht="30" customHeight="1">
      <c r="A39" s="23" t="s">
        <v>761</v>
      </c>
      <c r="B39" s="23" t="s">
        <v>762</v>
      </c>
      <c r="C39" s="24"/>
      <c r="D39" s="23" t="s">
        <v>763</v>
      </c>
      <c r="E39" s="24">
        <v>2</v>
      </c>
      <c r="F39" s="24" t="s">
        <v>764</v>
      </c>
      <c r="G39" s="24">
        <v>30000</v>
      </c>
      <c r="H39" s="24">
        <v>60000</v>
      </c>
      <c r="I39" s="54">
        <f t="shared" si="4"/>
        <v>60000</v>
      </c>
      <c r="J39" s="54">
        <f t="shared" ref="J39:J47" si="5">K39+L39</f>
        <v>60000</v>
      </c>
      <c r="K39" s="55">
        <v>0</v>
      </c>
      <c r="L39" s="55">
        <f>I39</f>
        <v>60000</v>
      </c>
      <c r="M39" s="24"/>
      <c r="N39" s="24"/>
      <c r="O39" s="24"/>
      <c r="P39" s="49"/>
    </row>
    <row r="40" spans="1:16" s="510" customFormat="1" ht="30" customHeight="1">
      <c r="A40" s="40" t="s">
        <v>765</v>
      </c>
      <c r="B40" s="18" t="s">
        <v>766</v>
      </c>
      <c r="C40" s="24"/>
      <c r="D40" s="24"/>
      <c r="E40" s="24"/>
      <c r="F40" s="24"/>
      <c r="G40" s="24"/>
      <c r="H40" s="41">
        <f>H41+H43+H44</f>
        <v>340000</v>
      </c>
      <c r="I40" s="54">
        <f t="shared" si="4"/>
        <v>340000</v>
      </c>
      <c r="J40" s="54"/>
      <c r="K40" s="55"/>
      <c r="L40" s="55"/>
      <c r="M40" s="41"/>
      <c r="N40" s="41"/>
      <c r="O40" s="24"/>
      <c r="P40" s="49"/>
    </row>
    <row r="41" spans="1:16" s="510" customFormat="1" ht="30" customHeight="1">
      <c r="A41" s="18" t="s">
        <v>767</v>
      </c>
      <c r="B41" s="18" t="s">
        <v>768</v>
      </c>
      <c r="C41" s="24"/>
      <c r="D41" s="24"/>
      <c r="E41" s="24"/>
      <c r="F41" s="24"/>
      <c r="G41" s="24"/>
      <c r="H41" s="41">
        <v>20000</v>
      </c>
      <c r="I41" s="54">
        <f t="shared" si="4"/>
        <v>20000</v>
      </c>
      <c r="J41" s="54"/>
      <c r="K41" s="55"/>
      <c r="L41" s="55"/>
      <c r="M41" s="41"/>
      <c r="N41" s="41"/>
      <c r="O41" s="24"/>
      <c r="P41" s="49"/>
    </row>
    <row r="42" spans="1:16" s="510" customFormat="1" ht="30" customHeight="1">
      <c r="A42" s="23" t="s">
        <v>769</v>
      </c>
      <c r="B42" s="23" t="s">
        <v>770</v>
      </c>
      <c r="C42" s="24"/>
      <c r="D42" s="24"/>
      <c r="E42" s="24">
        <v>1</v>
      </c>
      <c r="F42" s="24" t="s">
        <v>764</v>
      </c>
      <c r="G42" s="24"/>
      <c r="H42" s="24">
        <v>20000</v>
      </c>
      <c r="I42" s="54">
        <f t="shared" si="4"/>
        <v>20000</v>
      </c>
      <c r="J42" s="54">
        <f t="shared" si="5"/>
        <v>20000</v>
      </c>
      <c r="K42" s="55">
        <v>0</v>
      </c>
      <c r="L42" s="55">
        <f>I42</f>
        <v>20000</v>
      </c>
      <c r="M42" s="24"/>
      <c r="N42" s="24"/>
      <c r="O42" s="24"/>
      <c r="P42" s="49"/>
    </row>
    <row r="43" spans="1:16" s="510" customFormat="1" ht="30" customHeight="1">
      <c r="A43" s="18" t="s">
        <v>771</v>
      </c>
      <c r="B43" s="18" t="s">
        <v>772</v>
      </c>
      <c r="C43" s="23" t="s">
        <v>773</v>
      </c>
      <c r="D43" s="23" t="s">
        <v>774</v>
      </c>
      <c r="E43" s="24">
        <v>1</v>
      </c>
      <c r="F43" s="24" t="s">
        <v>764</v>
      </c>
      <c r="G43" s="24"/>
      <c r="H43" s="41">
        <v>200000</v>
      </c>
      <c r="I43" s="54">
        <f t="shared" si="4"/>
        <v>200000</v>
      </c>
      <c r="J43" s="54"/>
      <c r="K43" s="55"/>
      <c r="L43" s="55">
        <v>200000</v>
      </c>
      <c r="M43" s="24"/>
      <c r="N43" s="24"/>
      <c r="O43" s="24"/>
      <c r="P43" s="49"/>
    </row>
    <row r="44" spans="1:16" s="510" customFormat="1" ht="30" customHeight="1">
      <c r="A44" s="18" t="s">
        <v>775</v>
      </c>
      <c r="B44" s="18" t="s">
        <v>776</v>
      </c>
      <c r="C44" s="23"/>
      <c r="D44" s="23"/>
      <c r="E44" s="24"/>
      <c r="F44" s="24"/>
      <c r="G44" s="24"/>
      <c r="H44" s="41">
        <v>120000</v>
      </c>
      <c r="I44" s="54">
        <f t="shared" si="4"/>
        <v>120000</v>
      </c>
      <c r="J44" s="54"/>
      <c r="K44" s="55"/>
      <c r="L44" s="55"/>
      <c r="M44" s="24"/>
      <c r="N44" s="24"/>
      <c r="O44" s="24"/>
      <c r="P44" s="49"/>
    </row>
    <row r="45" spans="1:16" s="510" customFormat="1" ht="30" customHeight="1">
      <c r="A45" s="23" t="s">
        <v>777</v>
      </c>
      <c r="B45" s="23" t="s">
        <v>778</v>
      </c>
      <c r="C45" s="24" t="s">
        <v>311</v>
      </c>
      <c r="D45" s="23" t="s">
        <v>779</v>
      </c>
      <c r="E45" s="24">
        <v>1</v>
      </c>
      <c r="F45" s="24" t="s">
        <v>764</v>
      </c>
      <c r="G45" s="24"/>
      <c r="H45" s="24">
        <v>120000</v>
      </c>
      <c r="I45" s="54">
        <f t="shared" si="4"/>
        <v>120000</v>
      </c>
      <c r="J45" s="54">
        <f t="shared" si="5"/>
        <v>120000</v>
      </c>
      <c r="K45" s="55">
        <v>0</v>
      </c>
      <c r="L45" s="55">
        <f>I45</f>
        <v>120000</v>
      </c>
      <c r="M45" s="24"/>
      <c r="N45" s="24"/>
      <c r="O45" s="24"/>
      <c r="P45" s="49"/>
    </row>
    <row r="46" spans="1:16" s="510" customFormat="1" ht="30" customHeight="1">
      <c r="A46" s="40" t="s">
        <v>780</v>
      </c>
      <c r="B46" s="18" t="s">
        <v>781</v>
      </c>
      <c r="C46" s="24"/>
      <c r="D46" s="24"/>
      <c r="E46" s="24"/>
      <c r="F46" s="24"/>
      <c r="G46" s="24"/>
      <c r="H46" s="41">
        <v>50000</v>
      </c>
      <c r="I46" s="54">
        <f t="shared" si="4"/>
        <v>50000</v>
      </c>
      <c r="J46" s="54"/>
      <c r="K46" s="55"/>
      <c r="L46" s="55"/>
      <c r="M46" s="24"/>
      <c r="N46" s="24"/>
      <c r="O46" s="24"/>
      <c r="P46" s="49"/>
    </row>
    <row r="47" spans="1:16" s="510" customFormat="1" ht="30" customHeight="1">
      <c r="A47" s="23" t="s">
        <v>782</v>
      </c>
      <c r="B47" s="23" t="s">
        <v>783</v>
      </c>
      <c r="C47" s="24" t="s">
        <v>784</v>
      </c>
      <c r="D47" s="23" t="s">
        <v>785</v>
      </c>
      <c r="E47" s="24">
        <v>1</v>
      </c>
      <c r="F47" s="24" t="s">
        <v>764</v>
      </c>
      <c r="G47" s="24"/>
      <c r="H47" s="24">
        <v>50000</v>
      </c>
      <c r="I47" s="54">
        <f t="shared" si="4"/>
        <v>50000</v>
      </c>
      <c r="J47" s="54">
        <f t="shared" si="5"/>
        <v>50000</v>
      </c>
      <c r="K47" s="55">
        <v>0</v>
      </c>
      <c r="L47" s="55">
        <f>I47</f>
        <v>50000</v>
      </c>
      <c r="M47" s="24"/>
      <c r="N47" s="24"/>
      <c r="O47" s="24"/>
      <c r="P47" s="49"/>
    </row>
    <row r="48" spans="1:16" s="510" customFormat="1" ht="30" customHeight="1">
      <c r="A48" s="510" t="s">
        <v>1053</v>
      </c>
    </row>
    <row r="49" spans="1:16" s="510" customFormat="1" ht="30" customHeight="1">
      <c r="A49" s="511" t="s">
        <v>181</v>
      </c>
      <c r="B49" s="43"/>
      <c r="C49" s="512"/>
      <c r="D49" s="512"/>
      <c r="E49" s="512"/>
      <c r="F49" s="512"/>
      <c r="G49" s="512"/>
      <c r="H49" s="512">
        <v>667300</v>
      </c>
      <c r="I49" s="512">
        <v>667300</v>
      </c>
      <c r="J49" s="512">
        <v>667300</v>
      </c>
      <c r="K49" s="512">
        <v>67300</v>
      </c>
      <c r="L49" s="512">
        <v>600000</v>
      </c>
      <c r="M49" s="44"/>
      <c r="N49" s="44"/>
      <c r="O49" s="513"/>
      <c r="P49" s="334"/>
    </row>
    <row r="50" spans="1:16" s="510" customFormat="1" ht="30" customHeight="1">
      <c r="A50" s="514" t="s">
        <v>673</v>
      </c>
      <c r="B50" s="515" t="s">
        <v>647</v>
      </c>
      <c r="C50" s="516"/>
      <c r="D50" s="516"/>
      <c r="E50" s="516"/>
      <c r="F50" s="15"/>
      <c r="G50" s="516"/>
      <c r="H50" s="517">
        <v>32300</v>
      </c>
      <c r="I50" s="517">
        <v>32300</v>
      </c>
      <c r="J50" s="517">
        <v>32300</v>
      </c>
      <c r="K50" s="517">
        <v>32300</v>
      </c>
      <c r="L50" s="20"/>
      <c r="M50" s="15"/>
      <c r="N50" s="50"/>
      <c r="O50" s="50"/>
      <c r="P50" s="51"/>
    </row>
    <row r="51" spans="1:16" s="510" customFormat="1" ht="30" customHeight="1">
      <c r="A51" s="518" t="s">
        <v>1054</v>
      </c>
      <c r="B51" s="519" t="s">
        <v>675</v>
      </c>
      <c r="C51" s="520"/>
      <c r="D51" s="520"/>
      <c r="E51" s="520"/>
      <c r="F51" s="19"/>
      <c r="G51" s="520"/>
      <c r="H51" s="521">
        <v>23500</v>
      </c>
      <c r="I51" s="521">
        <v>23500</v>
      </c>
      <c r="J51" s="521">
        <v>23500</v>
      </c>
      <c r="K51" s="521">
        <v>23500</v>
      </c>
      <c r="L51" s="19"/>
      <c r="M51" s="19"/>
      <c r="N51" s="52"/>
      <c r="O51" s="52"/>
      <c r="P51" s="49"/>
    </row>
    <row r="52" spans="1:16" s="510" customFormat="1" ht="30" customHeight="1">
      <c r="A52" s="518" t="s">
        <v>676</v>
      </c>
      <c r="B52" s="519" t="s">
        <v>677</v>
      </c>
      <c r="C52" s="520"/>
      <c r="D52" s="520"/>
      <c r="E52" s="520"/>
      <c r="F52" s="19"/>
      <c r="G52" s="520"/>
      <c r="H52" s="521">
        <v>23500</v>
      </c>
      <c r="I52" s="521">
        <v>23500</v>
      </c>
      <c r="J52" s="521">
        <v>23500</v>
      </c>
      <c r="K52" s="521">
        <v>23500</v>
      </c>
      <c r="L52" s="10"/>
      <c r="M52" s="19"/>
      <c r="N52" s="52"/>
      <c r="O52" s="52"/>
      <c r="P52" s="49"/>
    </row>
    <row r="53" spans="1:16" s="510" customFormat="1" ht="30" customHeight="1">
      <c r="A53" s="522" t="s">
        <v>678</v>
      </c>
      <c r="B53" s="23" t="s">
        <v>679</v>
      </c>
      <c r="C53" s="23" t="s">
        <v>680</v>
      </c>
      <c r="D53" s="23" t="s">
        <v>1055</v>
      </c>
      <c r="E53" s="19">
        <v>2</v>
      </c>
      <c r="F53" s="19" t="s">
        <v>682</v>
      </c>
      <c r="G53" s="25">
        <v>4500</v>
      </c>
      <c r="H53" s="15">
        <v>9000</v>
      </c>
      <c r="I53" s="15">
        <v>9000</v>
      </c>
      <c r="J53" s="15">
        <v>9000</v>
      </c>
      <c r="K53" s="15">
        <v>9000</v>
      </c>
      <c r="L53" s="15"/>
      <c r="M53" s="19"/>
      <c r="N53" s="19"/>
      <c r="O53" s="19"/>
      <c r="P53" s="49"/>
    </row>
    <row r="54" spans="1:16" s="510" customFormat="1" ht="30" customHeight="1">
      <c r="A54" s="522" t="s">
        <v>885</v>
      </c>
      <c r="B54" s="23" t="s">
        <v>886</v>
      </c>
      <c r="C54" s="23" t="s">
        <v>887</v>
      </c>
      <c r="D54" s="23" t="s">
        <v>1056</v>
      </c>
      <c r="E54" s="24">
        <v>1</v>
      </c>
      <c r="F54" s="24" t="s">
        <v>682</v>
      </c>
      <c r="G54" s="26">
        <v>6500</v>
      </c>
      <c r="H54" s="15">
        <v>6500</v>
      </c>
      <c r="I54" s="15">
        <v>6500</v>
      </c>
      <c r="J54" s="15">
        <v>6500</v>
      </c>
      <c r="K54" s="15">
        <v>6500</v>
      </c>
      <c r="L54" s="15"/>
      <c r="M54" s="24"/>
      <c r="N54" s="24"/>
      <c r="O54" s="24"/>
      <c r="P54" s="49"/>
    </row>
    <row r="55" spans="1:16" s="510" customFormat="1" ht="30" customHeight="1">
      <c r="A55" s="522" t="s">
        <v>890</v>
      </c>
      <c r="B55" s="23" t="s">
        <v>891</v>
      </c>
      <c r="C55" s="23" t="s">
        <v>892</v>
      </c>
      <c r="D55" s="23" t="s">
        <v>893</v>
      </c>
      <c r="E55" s="24">
        <v>7</v>
      </c>
      <c r="F55" s="24" t="s">
        <v>1057</v>
      </c>
      <c r="G55" s="26">
        <v>500</v>
      </c>
      <c r="H55" s="15">
        <v>3500</v>
      </c>
      <c r="I55" s="15">
        <f>J55</f>
        <v>3500</v>
      </c>
      <c r="J55" s="19">
        <v>3500</v>
      </c>
      <c r="K55" s="19">
        <v>3500</v>
      </c>
      <c r="L55" s="19"/>
      <c r="M55" s="24"/>
      <c r="N55" s="24"/>
      <c r="O55" s="24"/>
      <c r="P55" s="49"/>
    </row>
    <row r="56" spans="1:16" s="510" customFormat="1" ht="30" customHeight="1">
      <c r="A56" s="522" t="s">
        <v>791</v>
      </c>
      <c r="B56" s="23" t="s">
        <v>1058</v>
      </c>
      <c r="C56" s="23" t="s">
        <v>1058</v>
      </c>
      <c r="D56" s="23" t="s">
        <v>1044</v>
      </c>
      <c r="E56" s="24">
        <v>1</v>
      </c>
      <c r="F56" s="24" t="s">
        <v>682</v>
      </c>
      <c r="G56" s="26">
        <v>2500</v>
      </c>
      <c r="H56" s="26">
        <v>2500</v>
      </c>
      <c r="I56" s="26">
        <v>2500</v>
      </c>
      <c r="J56" s="26">
        <v>2500</v>
      </c>
      <c r="K56" s="26">
        <v>2500</v>
      </c>
      <c r="L56" s="19"/>
      <c r="M56" s="24"/>
      <c r="N56" s="24"/>
      <c r="O56" s="24"/>
      <c r="P56" s="49"/>
    </row>
    <row r="57" spans="1:16" s="510" customFormat="1" ht="30" customHeight="1">
      <c r="A57" s="522" t="s">
        <v>1045</v>
      </c>
      <c r="B57" s="23" t="s">
        <v>1059</v>
      </c>
      <c r="C57" s="23" t="s">
        <v>1059</v>
      </c>
      <c r="D57" s="23" t="s">
        <v>1046</v>
      </c>
      <c r="E57" s="24">
        <v>1</v>
      </c>
      <c r="F57" s="24" t="s">
        <v>682</v>
      </c>
      <c r="G57" s="26">
        <v>2000</v>
      </c>
      <c r="H57" s="26">
        <v>2000</v>
      </c>
      <c r="I57" s="26">
        <v>2000</v>
      </c>
      <c r="J57" s="26">
        <v>2000</v>
      </c>
      <c r="K57" s="26">
        <v>2000</v>
      </c>
      <c r="L57" s="19"/>
      <c r="M57" s="24"/>
      <c r="N57" s="24"/>
      <c r="O57" s="24"/>
      <c r="P57" s="49"/>
    </row>
    <row r="58" spans="1:16" s="510" customFormat="1" ht="30" customHeight="1">
      <c r="A58" s="518" t="s">
        <v>1060</v>
      </c>
      <c r="B58" s="519" t="s">
        <v>1061</v>
      </c>
      <c r="C58" s="23"/>
      <c r="D58" s="23"/>
      <c r="E58" s="24"/>
      <c r="F58" s="24"/>
      <c r="G58" s="26"/>
      <c r="H58" s="521">
        <v>8800</v>
      </c>
      <c r="I58" s="521">
        <v>8800</v>
      </c>
      <c r="J58" s="521">
        <v>8800</v>
      </c>
      <c r="K58" s="521">
        <v>8800</v>
      </c>
      <c r="L58" s="10"/>
      <c r="M58" s="24"/>
      <c r="N58" s="24"/>
      <c r="O58" s="24"/>
      <c r="P58" s="49"/>
    </row>
    <row r="59" spans="1:16" s="510" customFormat="1" ht="30" customHeight="1">
      <c r="A59" s="518" t="s">
        <v>962</v>
      </c>
      <c r="B59" s="523" t="s">
        <v>963</v>
      </c>
      <c r="C59" s="23"/>
      <c r="D59" s="23"/>
      <c r="E59" s="24"/>
      <c r="F59" s="24"/>
      <c r="G59" s="26"/>
      <c r="H59" s="521">
        <v>7200</v>
      </c>
      <c r="I59" s="521">
        <v>7200</v>
      </c>
      <c r="J59" s="521">
        <v>7200</v>
      </c>
      <c r="K59" s="521">
        <v>7200</v>
      </c>
      <c r="L59" s="19"/>
      <c r="M59" s="24"/>
      <c r="N59" s="24"/>
      <c r="O59" s="24"/>
      <c r="P59" s="49"/>
    </row>
    <row r="60" spans="1:16" s="510" customFormat="1" ht="30" customHeight="1">
      <c r="A60" s="522" t="s">
        <v>835</v>
      </c>
      <c r="B60" s="23" t="s">
        <v>902</v>
      </c>
      <c r="C60" s="23" t="s">
        <v>837</v>
      </c>
      <c r="D60" s="23" t="s">
        <v>1062</v>
      </c>
      <c r="E60" s="24">
        <v>4</v>
      </c>
      <c r="F60" s="24" t="s">
        <v>839</v>
      </c>
      <c r="G60" s="26">
        <v>1800</v>
      </c>
      <c r="H60" s="15">
        <v>7200</v>
      </c>
      <c r="I60" s="15">
        <v>7200</v>
      </c>
      <c r="J60" s="15">
        <v>7200</v>
      </c>
      <c r="K60" s="15">
        <v>7200</v>
      </c>
      <c r="L60" s="19"/>
      <c r="M60" s="24"/>
      <c r="N60" s="24"/>
      <c r="O60" s="24"/>
      <c r="P60" s="49"/>
    </row>
    <row r="61" spans="1:16" s="510" customFormat="1" ht="30" customHeight="1">
      <c r="A61" s="518" t="s">
        <v>965</v>
      </c>
      <c r="B61" s="523" t="s">
        <v>966</v>
      </c>
      <c r="C61" s="23"/>
      <c r="D61" s="23"/>
      <c r="E61" s="24"/>
      <c r="F61" s="24"/>
      <c r="G61" s="26"/>
      <c r="H61" s="517">
        <v>1600</v>
      </c>
      <c r="I61" s="517">
        <v>1600</v>
      </c>
      <c r="J61" s="517">
        <v>1600</v>
      </c>
      <c r="K61" s="517">
        <v>1600</v>
      </c>
      <c r="L61" s="19"/>
      <c r="M61" s="24"/>
      <c r="N61" s="24"/>
      <c r="O61" s="24"/>
      <c r="P61" s="49"/>
    </row>
    <row r="62" spans="1:16" s="510" customFormat="1" ht="30" customHeight="1">
      <c r="A62" s="522" t="s">
        <v>840</v>
      </c>
      <c r="B62" s="23" t="s">
        <v>930</v>
      </c>
      <c r="C62" s="23" t="s">
        <v>1063</v>
      </c>
      <c r="D62" s="23" t="s">
        <v>1063</v>
      </c>
      <c r="E62" s="24">
        <v>4</v>
      </c>
      <c r="F62" s="24" t="s">
        <v>843</v>
      </c>
      <c r="G62" s="26">
        <v>400</v>
      </c>
      <c r="H62" s="15">
        <v>1600</v>
      </c>
      <c r="I62" s="15">
        <v>1600</v>
      </c>
      <c r="J62" s="19">
        <v>1600</v>
      </c>
      <c r="K62" s="15">
        <v>1600</v>
      </c>
      <c r="L62" s="19"/>
      <c r="M62" s="24"/>
      <c r="N62" s="24"/>
      <c r="O62" s="24"/>
      <c r="P62" s="49"/>
    </row>
    <row r="63" spans="1:16" s="510" customFormat="1" ht="30" customHeight="1">
      <c r="A63" s="515" t="s">
        <v>1064</v>
      </c>
      <c r="B63" s="524" t="s">
        <v>1065</v>
      </c>
      <c r="C63" s="28"/>
      <c r="D63" s="28"/>
      <c r="E63" s="29"/>
      <c r="F63" s="29"/>
      <c r="G63" s="30"/>
      <c r="H63" s="525">
        <v>635000</v>
      </c>
      <c r="I63" s="525">
        <v>635000</v>
      </c>
      <c r="J63" s="525">
        <v>635000</v>
      </c>
      <c r="K63" s="525">
        <v>35000</v>
      </c>
      <c r="L63" s="20">
        <v>600000</v>
      </c>
      <c r="M63" s="29"/>
      <c r="N63" s="29"/>
      <c r="O63" s="29"/>
      <c r="P63" s="51"/>
    </row>
    <row r="64" spans="1:16" s="510" customFormat="1" ht="30" customHeight="1">
      <c r="A64" s="519" t="s">
        <v>1066</v>
      </c>
      <c r="B64" s="519" t="s">
        <v>766</v>
      </c>
      <c r="C64" s="526"/>
      <c r="D64" s="526"/>
      <c r="E64" s="527"/>
      <c r="F64" s="24"/>
      <c r="G64" s="528"/>
      <c r="H64" s="525">
        <v>35000</v>
      </c>
      <c r="I64" s="525">
        <v>35000</v>
      </c>
      <c r="J64" s="525">
        <v>35000</v>
      </c>
      <c r="K64" s="525">
        <v>35000</v>
      </c>
      <c r="L64" s="58"/>
      <c r="M64" s="24"/>
      <c r="N64" s="24"/>
      <c r="O64" s="24"/>
      <c r="P64" s="23"/>
    </row>
    <row r="65" spans="1:16" s="510" customFormat="1" ht="30" customHeight="1">
      <c r="A65" s="519" t="s">
        <v>883</v>
      </c>
      <c r="B65" s="529"/>
      <c r="C65" s="526"/>
      <c r="D65" s="526"/>
      <c r="E65" s="527"/>
      <c r="F65" s="24"/>
      <c r="G65" s="528"/>
      <c r="H65" s="525">
        <v>35000</v>
      </c>
      <c r="I65" s="525">
        <v>35000</v>
      </c>
      <c r="J65" s="525">
        <v>35000</v>
      </c>
      <c r="K65" s="525">
        <v>35000</v>
      </c>
      <c r="L65" s="58"/>
      <c r="M65" s="24"/>
      <c r="N65" s="24"/>
      <c r="O65" s="24"/>
      <c r="P65" s="23"/>
    </row>
    <row r="66" spans="1:16" s="510" customFormat="1" ht="30" customHeight="1">
      <c r="A66" s="529" t="s">
        <v>777</v>
      </c>
      <c r="B66" s="23" t="s">
        <v>778</v>
      </c>
      <c r="C66" s="526" t="s">
        <v>1067</v>
      </c>
      <c r="D66" s="526"/>
      <c r="E66" s="527">
        <v>1</v>
      </c>
      <c r="F66" s="24" t="s">
        <v>1068</v>
      </c>
      <c r="G66" s="528">
        <v>35000</v>
      </c>
      <c r="H66" s="528">
        <v>35000</v>
      </c>
      <c r="I66" s="528">
        <v>35000</v>
      </c>
      <c r="J66" s="528">
        <v>35000</v>
      </c>
      <c r="K66" s="528">
        <v>35000</v>
      </c>
      <c r="L66" s="528"/>
      <c r="M66" s="24"/>
      <c r="N66" s="24"/>
      <c r="O66" s="24"/>
      <c r="P66" s="23"/>
    </row>
    <row r="67" spans="1:16" s="510" customFormat="1" ht="30" customHeight="1">
      <c r="A67" s="524" t="s">
        <v>1069</v>
      </c>
      <c r="B67" s="515" t="s">
        <v>1070</v>
      </c>
      <c r="C67" s="530"/>
      <c r="D67" s="530"/>
      <c r="E67" s="531"/>
      <c r="F67" s="29"/>
      <c r="G67" s="532"/>
      <c r="H67" s="525">
        <v>100000</v>
      </c>
      <c r="I67" s="57">
        <v>100000</v>
      </c>
      <c r="J67" s="525">
        <v>100000</v>
      </c>
      <c r="K67" s="57"/>
      <c r="L67" s="57">
        <v>100000</v>
      </c>
      <c r="M67" s="29"/>
      <c r="N67" s="29"/>
      <c r="O67" s="29"/>
      <c r="P67" s="28"/>
    </row>
    <row r="68" spans="1:16" s="510" customFormat="1" ht="30" customHeight="1">
      <c r="A68" s="28" t="s">
        <v>1071</v>
      </c>
      <c r="B68" s="28" t="s">
        <v>1072</v>
      </c>
      <c r="C68" s="530" t="s">
        <v>1073</v>
      </c>
      <c r="D68" s="530"/>
      <c r="E68" s="531">
        <v>1</v>
      </c>
      <c r="F68" s="29" t="s">
        <v>1068</v>
      </c>
      <c r="G68" s="532">
        <v>120000</v>
      </c>
      <c r="H68" s="532">
        <v>120000</v>
      </c>
      <c r="I68" s="532">
        <v>120000</v>
      </c>
      <c r="J68" s="532">
        <v>120000</v>
      </c>
      <c r="K68" s="532"/>
      <c r="L68" s="532">
        <v>120000</v>
      </c>
      <c r="M68" s="29"/>
      <c r="N68" s="29"/>
      <c r="O68" s="29"/>
      <c r="P68" s="28"/>
    </row>
    <row r="69" spans="1:16" s="510" customFormat="1" ht="30" customHeight="1">
      <c r="A69" s="524" t="s">
        <v>1074</v>
      </c>
      <c r="B69" s="515" t="s">
        <v>1075</v>
      </c>
      <c r="C69" s="530"/>
      <c r="D69" s="530"/>
      <c r="E69" s="531"/>
      <c r="F69" s="29"/>
      <c r="G69" s="532"/>
      <c r="H69" s="525">
        <v>480000</v>
      </c>
      <c r="I69" s="57">
        <v>480000</v>
      </c>
      <c r="J69" s="525">
        <v>480000</v>
      </c>
      <c r="K69" s="57"/>
      <c r="L69" s="57">
        <v>480000</v>
      </c>
      <c r="M69" s="29"/>
      <c r="N69" s="29"/>
      <c r="O69" s="29"/>
      <c r="P69" s="28"/>
    </row>
    <row r="70" spans="1:16" s="510" customFormat="1" ht="30" customHeight="1">
      <c r="A70" s="28" t="s">
        <v>1076</v>
      </c>
      <c r="B70" s="28" t="s">
        <v>1077</v>
      </c>
      <c r="C70" s="530" t="s">
        <v>1078</v>
      </c>
      <c r="D70" s="530"/>
      <c r="E70" s="531">
        <v>1</v>
      </c>
      <c r="F70" s="29" t="s">
        <v>1068</v>
      </c>
      <c r="G70" s="532">
        <v>480000</v>
      </c>
      <c r="H70" s="532">
        <v>480000</v>
      </c>
      <c r="I70" s="532">
        <v>480000</v>
      </c>
      <c r="J70" s="532">
        <v>480000</v>
      </c>
      <c r="K70" s="532"/>
      <c r="L70" s="532">
        <v>480000</v>
      </c>
      <c r="M70" s="29"/>
      <c r="N70" s="29"/>
      <c r="O70" s="29"/>
      <c r="P70" s="28"/>
    </row>
    <row r="71" spans="1:16" s="510" customFormat="1" ht="30" customHeight="1">
      <c r="A71" s="510" t="s">
        <v>1079</v>
      </c>
    </row>
    <row r="72" spans="1:16" s="2" customFormat="1" ht="30" customHeight="1">
      <c r="A72" s="533" t="s">
        <v>181</v>
      </c>
      <c r="B72" s="534"/>
      <c r="C72" s="535"/>
      <c r="D72" s="535"/>
      <c r="E72" s="535"/>
      <c r="F72" s="535"/>
      <c r="G72" s="536"/>
      <c r="H72" s="537">
        <v>95600</v>
      </c>
      <c r="I72" s="537">
        <v>95600</v>
      </c>
      <c r="J72" s="536">
        <v>95600</v>
      </c>
      <c r="K72" s="538">
        <v>95600</v>
      </c>
      <c r="L72" s="536">
        <v>0</v>
      </c>
      <c r="M72" s="536"/>
      <c r="N72" s="536"/>
      <c r="O72" s="539"/>
      <c r="P72" s="540"/>
    </row>
    <row r="73" spans="1:16" s="2" customFormat="1" ht="30" customHeight="1">
      <c r="A73" s="541" t="s">
        <v>673</v>
      </c>
      <c r="B73" s="542" t="s">
        <v>647</v>
      </c>
      <c r="C73" s="543"/>
      <c r="D73" s="543"/>
      <c r="E73" s="543"/>
      <c r="F73" s="543"/>
      <c r="G73" s="543"/>
      <c r="H73" s="544">
        <v>75600</v>
      </c>
      <c r="I73" s="544">
        <v>75600</v>
      </c>
      <c r="J73" s="545"/>
      <c r="K73" s="545"/>
      <c r="L73" s="545"/>
      <c r="M73" s="546"/>
      <c r="N73" s="547"/>
      <c r="O73" s="547"/>
      <c r="P73" s="548"/>
    </row>
    <row r="74" spans="1:16" s="2" customFormat="1" ht="30" customHeight="1">
      <c r="A74" s="549" t="s">
        <v>674</v>
      </c>
      <c r="B74" s="550" t="s">
        <v>675</v>
      </c>
      <c r="C74" s="551"/>
      <c r="D74" s="551"/>
      <c r="E74" s="551"/>
      <c r="F74" s="551"/>
      <c r="G74" s="551"/>
      <c r="H74" s="552">
        <v>13960</v>
      </c>
      <c r="I74" s="552">
        <v>13960</v>
      </c>
      <c r="J74" s="553"/>
      <c r="K74" s="554"/>
      <c r="L74" s="553"/>
      <c r="M74" s="553"/>
      <c r="N74" s="555"/>
      <c r="O74" s="555"/>
      <c r="P74" s="540"/>
    </row>
    <row r="75" spans="1:16" s="2" customFormat="1" ht="30" customHeight="1">
      <c r="A75" s="549" t="s">
        <v>676</v>
      </c>
      <c r="B75" s="550" t="s">
        <v>677</v>
      </c>
      <c r="C75" s="551"/>
      <c r="D75" s="551"/>
      <c r="E75" s="551"/>
      <c r="F75" s="551"/>
      <c r="G75" s="551"/>
      <c r="H75" s="556">
        <v>10660</v>
      </c>
      <c r="I75" s="556">
        <v>10660</v>
      </c>
      <c r="J75" s="553"/>
      <c r="K75" s="554"/>
      <c r="L75" s="553"/>
      <c r="M75" s="553"/>
      <c r="N75" s="555"/>
      <c r="O75" s="555"/>
      <c r="P75" s="540"/>
    </row>
    <row r="76" spans="1:16" s="2" customFormat="1" ht="30" customHeight="1">
      <c r="A76" s="557" t="s">
        <v>888</v>
      </c>
      <c r="B76" s="558" t="s">
        <v>788</v>
      </c>
      <c r="C76" s="559" t="s">
        <v>788</v>
      </c>
      <c r="D76" s="558" t="s">
        <v>889</v>
      </c>
      <c r="E76" s="559">
        <v>3</v>
      </c>
      <c r="F76" s="559" t="s">
        <v>700</v>
      </c>
      <c r="G76" s="560">
        <v>220</v>
      </c>
      <c r="H76" s="554">
        <f t="shared" ref="H76:H79" si="6">E76*G76</f>
        <v>660</v>
      </c>
      <c r="I76" s="554">
        <f>J76</f>
        <v>660</v>
      </c>
      <c r="J76" s="553">
        <f t="shared" ref="J76:J79" si="7">K76+L76</f>
        <v>660</v>
      </c>
      <c r="K76" s="554">
        <f t="shared" ref="K76:K82" si="8">H76</f>
        <v>660</v>
      </c>
      <c r="L76" s="553"/>
      <c r="M76" s="559"/>
      <c r="N76" s="559"/>
      <c r="O76" s="559"/>
      <c r="P76" s="540"/>
    </row>
    <row r="77" spans="1:16" s="2" customFormat="1" ht="30" customHeight="1">
      <c r="A77" s="557" t="s">
        <v>890</v>
      </c>
      <c r="B77" s="558" t="s">
        <v>891</v>
      </c>
      <c r="C77" s="559" t="s">
        <v>892</v>
      </c>
      <c r="D77" s="558" t="s">
        <v>893</v>
      </c>
      <c r="E77" s="559">
        <v>20</v>
      </c>
      <c r="F77" s="559" t="s">
        <v>700</v>
      </c>
      <c r="G77" s="560">
        <v>500</v>
      </c>
      <c r="H77" s="554">
        <f t="shared" si="6"/>
        <v>10000</v>
      </c>
      <c r="I77" s="554">
        <f>J77</f>
        <v>10000</v>
      </c>
      <c r="J77" s="553">
        <f t="shared" si="7"/>
        <v>10000</v>
      </c>
      <c r="K77" s="554">
        <v>10000</v>
      </c>
      <c r="L77" s="553"/>
      <c r="M77" s="559"/>
      <c r="N77" s="559"/>
      <c r="O77" s="559"/>
      <c r="P77" s="540"/>
    </row>
    <row r="78" spans="1:16" s="2" customFormat="1" ht="30" customHeight="1">
      <c r="A78" s="549" t="s">
        <v>795</v>
      </c>
      <c r="B78" s="561" t="s">
        <v>796</v>
      </c>
      <c r="C78" s="559"/>
      <c r="D78" s="558"/>
      <c r="E78" s="559"/>
      <c r="F78" s="559"/>
      <c r="G78" s="560"/>
      <c r="H78" s="556">
        <v>1000</v>
      </c>
      <c r="I78" s="556">
        <v>1000</v>
      </c>
      <c r="J78" s="553"/>
      <c r="K78" s="554"/>
      <c r="L78" s="553"/>
      <c r="M78" s="559"/>
      <c r="N78" s="559"/>
      <c r="O78" s="559"/>
      <c r="P78" s="540"/>
    </row>
    <row r="79" spans="1:16" s="2" customFormat="1" ht="30" customHeight="1">
      <c r="A79" s="557" t="s">
        <v>803</v>
      </c>
      <c r="B79" s="558" t="s">
        <v>804</v>
      </c>
      <c r="C79" s="559" t="s">
        <v>1037</v>
      </c>
      <c r="D79" s="558" t="s">
        <v>806</v>
      </c>
      <c r="E79" s="559">
        <v>20</v>
      </c>
      <c r="F79" s="559" t="s">
        <v>700</v>
      </c>
      <c r="G79" s="560">
        <v>50</v>
      </c>
      <c r="H79" s="554">
        <f t="shared" si="6"/>
        <v>1000</v>
      </c>
      <c r="I79" s="554">
        <f t="shared" ref="I79:I82" si="9">J79</f>
        <v>1000</v>
      </c>
      <c r="J79" s="553">
        <f t="shared" si="7"/>
        <v>1000</v>
      </c>
      <c r="K79" s="554">
        <f t="shared" si="8"/>
        <v>1000</v>
      </c>
      <c r="L79" s="553"/>
      <c r="M79" s="559"/>
      <c r="N79" s="559"/>
      <c r="O79" s="559"/>
      <c r="P79" s="540"/>
    </row>
    <row r="80" spans="1:16" s="2" customFormat="1" ht="30" customHeight="1">
      <c r="A80" s="549" t="s">
        <v>689</v>
      </c>
      <c r="B80" s="561" t="s">
        <v>690</v>
      </c>
      <c r="C80" s="559"/>
      <c r="D80" s="558"/>
      <c r="E80" s="559"/>
      <c r="F80" s="559"/>
      <c r="G80" s="560"/>
      <c r="H80" s="556">
        <v>2300</v>
      </c>
      <c r="I80" s="556">
        <v>2300</v>
      </c>
      <c r="J80" s="553"/>
      <c r="K80" s="554"/>
      <c r="L80" s="553"/>
      <c r="M80" s="559"/>
      <c r="N80" s="559"/>
      <c r="O80" s="559"/>
      <c r="P80" s="540"/>
    </row>
    <row r="81" spans="1:16" s="2" customFormat="1" ht="30" customHeight="1">
      <c r="A81" s="557" t="s">
        <v>691</v>
      </c>
      <c r="B81" s="558" t="s">
        <v>692</v>
      </c>
      <c r="C81" s="559" t="s">
        <v>693</v>
      </c>
      <c r="D81" s="558" t="s">
        <v>694</v>
      </c>
      <c r="E81" s="559">
        <v>5</v>
      </c>
      <c r="F81" s="559" t="s">
        <v>695</v>
      </c>
      <c r="G81" s="560">
        <v>100</v>
      </c>
      <c r="H81" s="554">
        <f>E81*G81</f>
        <v>500</v>
      </c>
      <c r="I81" s="554">
        <f t="shared" si="9"/>
        <v>500</v>
      </c>
      <c r="J81" s="553">
        <f>K81+L81</f>
        <v>500</v>
      </c>
      <c r="K81" s="554">
        <f t="shared" si="8"/>
        <v>500</v>
      </c>
      <c r="L81" s="553"/>
      <c r="M81" s="559"/>
      <c r="N81" s="559"/>
      <c r="O81" s="559"/>
      <c r="P81" s="540"/>
    </row>
    <row r="82" spans="1:16" s="2" customFormat="1" ht="30" customHeight="1">
      <c r="A82" s="557" t="s">
        <v>696</v>
      </c>
      <c r="B82" s="558" t="s">
        <v>697</v>
      </c>
      <c r="C82" s="559" t="s">
        <v>698</v>
      </c>
      <c r="D82" s="558" t="s">
        <v>699</v>
      </c>
      <c r="E82" s="559">
        <v>10</v>
      </c>
      <c r="F82" s="559" t="s">
        <v>700</v>
      </c>
      <c r="G82" s="560">
        <v>180</v>
      </c>
      <c r="H82" s="554">
        <f>E82*G82</f>
        <v>1800</v>
      </c>
      <c r="I82" s="554">
        <f t="shared" si="9"/>
        <v>1800</v>
      </c>
      <c r="J82" s="553">
        <f>K82+L82</f>
        <v>1800</v>
      </c>
      <c r="K82" s="554">
        <f t="shared" si="8"/>
        <v>1800</v>
      </c>
      <c r="L82" s="553"/>
      <c r="M82" s="559"/>
      <c r="N82" s="559"/>
      <c r="O82" s="559"/>
      <c r="P82" s="540"/>
    </row>
    <row r="83" spans="1:16" s="2" customFormat="1" ht="30" customHeight="1">
      <c r="A83" s="549" t="s">
        <v>833</v>
      </c>
      <c r="B83" s="550" t="s">
        <v>834</v>
      </c>
      <c r="C83" s="559"/>
      <c r="D83" s="558"/>
      <c r="E83" s="559"/>
      <c r="F83" s="559"/>
      <c r="G83" s="560"/>
      <c r="H83" s="552">
        <v>18800</v>
      </c>
      <c r="I83" s="552">
        <v>18800</v>
      </c>
      <c r="J83" s="553"/>
      <c r="K83" s="554"/>
      <c r="L83" s="553"/>
      <c r="M83" s="559"/>
      <c r="N83" s="559"/>
      <c r="O83" s="559"/>
      <c r="P83" s="540"/>
    </row>
    <row r="84" spans="1:16" s="2" customFormat="1" ht="30" customHeight="1">
      <c r="A84" s="549" t="s">
        <v>962</v>
      </c>
      <c r="B84" s="561" t="s">
        <v>963</v>
      </c>
      <c r="C84" s="559"/>
      <c r="D84" s="558"/>
      <c r="E84" s="559"/>
      <c r="F84" s="559"/>
      <c r="G84" s="560"/>
      <c r="H84" s="556">
        <v>10800</v>
      </c>
      <c r="I84" s="556">
        <v>10800</v>
      </c>
      <c r="J84" s="553"/>
      <c r="K84" s="554"/>
      <c r="L84" s="553"/>
      <c r="M84" s="559"/>
      <c r="N84" s="559"/>
      <c r="O84" s="559"/>
      <c r="P84" s="540"/>
    </row>
    <row r="85" spans="1:16" s="2" customFormat="1" ht="30" customHeight="1">
      <c r="A85" s="557" t="s">
        <v>835</v>
      </c>
      <c r="B85" s="558" t="s">
        <v>902</v>
      </c>
      <c r="C85" s="559" t="s">
        <v>837</v>
      </c>
      <c r="D85" s="558" t="s">
        <v>964</v>
      </c>
      <c r="E85" s="559">
        <v>6</v>
      </c>
      <c r="F85" s="559" t="s">
        <v>839</v>
      </c>
      <c r="G85" s="560">
        <v>1800</v>
      </c>
      <c r="H85" s="554">
        <f t="shared" ref="H85:H89" si="10">E85*G85</f>
        <v>10800</v>
      </c>
      <c r="I85" s="554">
        <v>10800</v>
      </c>
      <c r="J85" s="553">
        <v>10800</v>
      </c>
      <c r="K85" s="554">
        <v>10800</v>
      </c>
      <c r="L85" s="553"/>
      <c r="M85" s="559"/>
      <c r="N85" s="559"/>
      <c r="O85" s="559"/>
      <c r="P85" s="540"/>
    </row>
    <row r="86" spans="1:16" s="2" customFormat="1" ht="30" customHeight="1">
      <c r="A86" s="549" t="s">
        <v>965</v>
      </c>
      <c r="B86" s="561" t="s">
        <v>966</v>
      </c>
      <c r="C86" s="559"/>
      <c r="D86" s="558"/>
      <c r="E86" s="559"/>
      <c r="F86" s="559"/>
      <c r="G86" s="560"/>
      <c r="H86" s="556">
        <v>3200</v>
      </c>
      <c r="I86" s="556">
        <v>3200</v>
      </c>
      <c r="J86" s="553"/>
      <c r="K86" s="554"/>
      <c r="L86" s="553"/>
      <c r="M86" s="559"/>
      <c r="N86" s="559"/>
      <c r="O86" s="559"/>
      <c r="P86" s="540"/>
    </row>
    <row r="87" spans="1:16" s="2" customFormat="1" ht="30" customHeight="1">
      <c r="A87" s="557" t="s">
        <v>840</v>
      </c>
      <c r="B87" s="558" t="s">
        <v>930</v>
      </c>
      <c r="C87" s="559" t="s">
        <v>967</v>
      </c>
      <c r="D87" s="558" t="s">
        <v>967</v>
      </c>
      <c r="E87" s="559">
        <v>8</v>
      </c>
      <c r="F87" s="559" t="s">
        <v>843</v>
      </c>
      <c r="G87" s="560">
        <v>400</v>
      </c>
      <c r="H87" s="554">
        <f t="shared" si="10"/>
        <v>3200</v>
      </c>
      <c r="I87" s="554">
        <f t="shared" ref="I87:I89" si="11">J87</f>
        <v>3200</v>
      </c>
      <c r="J87" s="553">
        <f t="shared" ref="J87:J89" si="12">K87+L87</f>
        <v>3200</v>
      </c>
      <c r="K87" s="554">
        <v>3200</v>
      </c>
      <c r="L87" s="553"/>
      <c r="M87" s="559"/>
      <c r="N87" s="559"/>
      <c r="O87" s="559"/>
      <c r="P87" s="540"/>
    </row>
    <row r="88" spans="1:16" s="2" customFormat="1" ht="30" customHeight="1">
      <c r="A88" s="549" t="s">
        <v>968</v>
      </c>
      <c r="B88" s="561" t="s">
        <v>969</v>
      </c>
      <c r="C88" s="559"/>
      <c r="D88" s="558"/>
      <c r="E88" s="559"/>
      <c r="F88" s="559"/>
      <c r="G88" s="560"/>
      <c r="H88" s="556">
        <v>4800</v>
      </c>
      <c r="I88" s="556">
        <v>4800</v>
      </c>
      <c r="J88" s="553"/>
      <c r="K88" s="554"/>
      <c r="L88" s="553"/>
      <c r="M88" s="559"/>
      <c r="N88" s="559"/>
      <c r="O88" s="559"/>
      <c r="P88" s="540"/>
    </row>
    <row r="89" spans="1:16" s="2" customFormat="1" ht="30" customHeight="1">
      <c r="A89" s="562" t="s">
        <v>844</v>
      </c>
      <c r="B89" s="558" t="s">
        <v>845</v>
      </c>
      <c r="C89" s="559" t="s">
        <v>846</v>
      </c>
      <c r="D89" s="558" t="s">
        <v>970</v>
      </c>
      <c r="E89" s="559">
        <v>3</v>
      </c>
      <c r="F89" s="559" t="s">
        <v>745</v>
      </c>
      <c r="G89" s="560">
        <v>1600</v>
      </c>
      <c r="H89" s="554">
        <f t="shared" si="10"/>
        <v>4800</v>
      </c>
      <c r="I89" s="554">
        <f t="shared" si="11"/>
        <v>4800</v>
      </c>
      <c r="J89" s="553">
        <f t="shared" si="12"/>
        <v>4800</v>
      </c>
      <c r="K89" s="554">
        <v>4800</v>
      </c>
      <c r="L89" s="553"/>
      <c r="M89" s="559"/>
      <c r="N89" s="559"/>
      <c r="O89" s="559"/>
      <c r="P89" s="540"/>
    </row>
    <row r="90" spans="1:16" s="2" customFormat="1" ht="30" customHeight="1">
      <c r="A90" s="549" t="s">
        <v>708</v>
      </c>
      <c r="B90" s="563" t="s">
        <v>709</v>
      </c>
      <c r="C90" s="558"/>
      <c r="D90" s="558"/>
      <c r="E90" s="559"/>
      <c r="F90" s="559"/>
      <c r="G90" s="560"/>
      <c r="H90" s="552">
        <v>42840</v>
      </c>
      <c r="I90" s="552">
        <v>42840</v>
      </c>
      <c r="J90" s="553"/>
      <c r="K90" s="554"/>
      <c r="L90" s="553"/>
      <c r="M90" s="555"/>
      <c r="N90" s="555"/>
      <c r="O90" s="555"/>
      <c r="P90" s="540"/>
    </row>
    <row r="91" spans="1:16" s="2" customFormat="1" ht="30" customHeight="1">
      <c r="A91" s="549" t="s">
        <v>710</v>
      </c>
      <c r="B91" s="563" t="s">
        <v>711</v>
      </c>
      <c r="C91" s="558"/>
      <c r="D91" s="558"/>
      <c r="E91" s="559"/>
      <c r="F91" s="559"/>
      <c r="G91" s="560"/>
      <c r="H91" s="556">
        <v>750</v>
      </c>
      <c r="I91" s="556">
        <v>750</v>
      </c>
      <c r="J91" s="553"/>
      <c r="K91" s="554"/>
      <c r="L91" s="553"/>
      <c r="M91" s="555"/>
      <c r="N91" s="555"/>
      <c r="O91" s="555"/>
      <c r="P91" s="540"/>
    </row>
    <row r="92" spans="1:16" s="2" customFormat="1" ht="30" customHeight="1">
      <c r="A92" s="557" t="s">
        <v>716</v>
      </c>
      <c r="B92" s="558" t="s">
        <v>717</v>
      </c>
      <c r="C92" s="559" t="s">
        <v>718</v>
      </c>
      <c r="D92" s="558" t="s">
        <v>719</v>
      </c>
      <c r="E92" s="559">
        <v>5</v>
      </c>
      <c r="F92" s="559" t="s">
        <v>715</v>
      </c>
      <c r="G92" s="560">
        <v>150</v>
      </c>
      <c r="H92" s="554">
        <f t="shared" ref="H92:H96" si="13">E92*G92</f>
        <v>750</v>
      </c>
      <c r="I92" s="554">
        <f t="shared" ref="I92:I96" si="14">J92</f>
        <v>750</v>
      </c>
      <c r="J92" s="553">
        <f t="shared" ref="J92:J96" si="15">K92+L92</f>
        <v>750</v>
      </c>
      <c r="K92" s="554">
        <f t="shared" ref="K92:K96" si="16">H92</f>
        <v>750</v>
      </c>
      <c r="L92" s="553"/>
      <c r="M92" s="559"/>
      <c r="N92" s="559"/>
      <c r="O92" s="559"/>
      <c r="P92" s="540"/>
    </row>
    <row r="93" spans="1:16" s="2" customFormat="1" ht="30" customHeight="1">
      <c r="A93" s="549" t="s">
        <v>915</v>
      </c>
      <c r="B93" s="561" t="s">
        <v>916</v>
      </c>
      <c r="C93" s="559"/>
      <c r="D93" s="558"/>
      <c r="E93" s="559"/>
      <c r="F93" s="559"/>
      <c r="G93" s="560"/>
      <c r="H93" s="556">
        <v>31000</v>
      </c>
      <c r="I93" s="556">
        <v>31000</v>
      </c>
      <c r="J93" s="553"/>
      <c r="K93" s="554"/>
      <c r="L93" s="553"/>
      <c r="M93" s="559"/>
      <c r="N93" s="559"/>
      <c r="O93" s="559"/>
      <c r="P93" s="540"/>
    </row>
    <row r="94" spans="1:16" s="2" customFormat="1" ht="30" customHeight="1">
      <c r="A94" s="557" t="s">
        <v>859</v>
      </c>
      <c r="B94" s="559" t="s">
        <v>917</v>
      </c>
      <c r="C94" s="559" t="s">
        <v>917</v>
      </c>
      <c r="D94" s="558" t="s">
        <v>918</v>
      </c>
      <c r="E94" s="559">
        <v>40</v>
      </c>
      <c r="F94" s="559" t="s">
        <v>700</v>
      </c>
      <c r="G94" s="560">
        <v>300</v>
      </c>
      <c r="H94" s="554">
        <f t="shared" si="13"/>
        <v>12000</v>
      </c>
      <c r="I94" s="554">
        <f t="shared" si="14"/>
        <v>12000</v>
      </c>
      <c r="J94" s="553">
        <f t="shared" si="15"/>
        <v>12000</v>
      </c>
      <c r="K94" s="554">
        <f t="shared" si="16"/>
        <v>12000</v>
      </c>
      <c r="L94" s="553"/>
      <c r="M94" s="559"/>
      <c r="N94" s="559"/>
      <c r="O94" s="559"/>
      <c r="P94" s="540"/>
    </row>
    <row r="95" spans="1:16" s="2" customFormat="1" ht="30" customHeight="1">
      <c r="A95" s="557" t="s">
        <v>919</v>
      </c>
      <c r="B95" s="559" t="s">
        <v>920</v>
      </c>
      <c r="C95" s="559" t="s">
        <v>920</v>
      </c>
      <c r="D95" s="558" t="s">
        <v>918</v>
      </c>
      <c r="E95" s="559">
        <v>50</v>
      </c>
      <c r="F95" s="559" t="s">
        <v>700</v>
      </c>
      <c r="G95" s="560">
        <v>260</v>
      </c>
      <c r="H95" s="554">
        <f t="shared" si="13"/>
        <v>13000</v>
      </c>
      <c r="I95" s="554">
        <f t="shared" si="14"/>
        <v>13000</v>
      </c>
      <c r="J95" s="553">
        <f t="shared" si="15"/>
        <v>13000</v>
      </c>
      <c r="K95" s="554">
        <f t="shared" si="16"/>
        <v>13000</v>
      </c>
      <c r="L95" s="553"/>
      <c r="M95" s="559"/>
      <c r="N95" s="559"/>
      <c r="O95" s="559"/>
      <c r="P95" s="540"/>
    </row>
    <row r="96" spans="1:16" s="2" customFormat="1" ht="30" customHeight="1">
      <c r="A96" s="557" t="s">
        <v>1038</v>
      </c>
      <c r="B96" s="559" t="s">
        <v>1000</v>
      </c>
      <c r="C96" s="559" t="s">
        <v>1000</v>
      </c>
      <c r="D96" s="558" t="s">
        <v>1039</v>
      </c>
      <c r="E96" s="559">
        <v>200</v>
      </c>
      <c r="F96" s="559" t="s">
        <v>1040</v>
      </c>
      <c r="G96" s="560">
        <v>30</v>
      </c>
      <c r="H96" s="554">
        <f t="shared" si="13"/>
        <v>6000</v>
      </c>
      <c r="I96" s="554">
        <f t="shared" si="14"/>
        <v>6000</v>
      </c>
      <c r="J96" s="553">
        <f t="shared" si="15"/>
        <v>6000</v>
      </c>
      <c r="K96" s="554">
        <f t="shared" si="16"/>
        <v>6000</v>
      </c>
      <c r="L96" s="553"/>
      <c r="M96" s="559"/>
      <c r="N96" s="559"/>
      <c r="O96" s="559"/>
      <c r="P96" s="540"/>
    </row>
    <row r="97" spans="1:16" s="2" customFormat="1" ht="30" customHeight="1">
      <c r="A97" s="549" t="s">
        <v>723</v>
      </c>
      <c r="B97" s="561" t="s">
        <v>724</v>
      </c>
      <c r="C97" s="559"/>
      <c r="D97" s="558"/>
      <c r="E97" s="559"/>
      <c r="F97" s="559"/>
      <c r="G97" s="560"/>
      <c r="H97" s="556">
        <v>11090</v>
      </c>
      <c r="I97" s="556">
        <v>11090</v>
      </c>
      <c r="J97" s="553"/>
      <c r="K97" s="554"/>
      <c r="L97" s="553"/>
      <c r="M97" s="559"/>
      <c r="N97" s="559"/>
      <c r="O97" s="559"/>
      <c r="P97" s="540"/>
    </row>
    <row r="98" spans="1:16" s="2" customFormat="1" ht="30" customHeight="1">
      <c r="A98" s="558" t="s">
        <v>725</v>
      </c>
      <c r="B98" s="558" t="s">
        <v>726</v>
      </c>
      <c r="C98" s="559" t="s">
        <v>726</v>
      </c>
      <c r="D98" s="564" t="s">
        <v>727</v>
      </c>
      <c r="E98" s="559">
        <v>100</v>
      </c>
      <c r="F98" s="559" t="s">
        <v>695</v>
      </c>
      <c r="G98" s="560">
        <v>20</v>
      </c>
      <c r="H98" s="554">
        <f t="shared" ref="H98:H103" si="17">E98*G98</f>
        <v>2000</v>
      </c>
      <c r="I98" s="554">
        <f t="shared" ref="I98:I103" si="18">J98</f>
        <v>2000</v>
      </c>
      <c r="J98" s="553">
        <f t="shared" ref="J98:J103" si="19">K98+L98</f>
        <v>2000</v>
      </c>
      <c r="K98" s="554">
        <f t="shared" ref="K98:K103" si="20">H98</f>
        <v>2000</v>
      </c>
      <c r="L98" s="553"/>
      <c r="M98" s="559"/>
      <c r="N98" s="559"/>
      <c r="O98" s="559"/>
      <c r="P98" s="540"/>
    </row>
    <row r="99" spans="1:16" s="2" customFormat="1" ht="30" customHeight="1">
      <c r="A99" s="565" t="s">
        <v>856</v>
      </c>
      <c r="B99" s="566" t="s">
        <v>1002</v>
      </c>
      <c r="C99" s="566" t="s">
        <v>730</v>
      </c>
      <c r="D99" s="564" t="s">
        <v>731</v>
      </c>
      <c r="E99" s="566">
        <v>20</v>
      </c>
      <c r="F99" s="566" t="s">
        <v>695</v>
      </c>
      <c r="G99" s="567">
        <v>25</v>
      </c>
      <c r="H99" s="554">
        <f t="shared" si="17"/>
        <v>500</v>
      </c>
      <c r="I99" s="554">
        <f t="shared" si="18"/>
        <v>500</v>
      </c>
      <c r="J99" s="553">
        <f t="shared" si="19"/>
        <v>500</v>
      </c>
      <c r="K99" s="554">
        <f t="shared" si="20"/>
        <v>500</v>
      </c>
      <c r="L99" s="553"/>
      <c r="M99" s="559"/>
      <c r="N99" s="559"/>
      <c r="O99" s="559"/>
      <c r="P99" s="540"/>
    </row>
    <row r="100" spans="1:16" s="2" customFormat="1" ht="30" customHeight="1">
      <c r="A100" s="565" t="s">
        <v>1003</v>
      </c>
      <c r="B100" s="566" t="s">
        <v>738</v>
      </c>
      <c r="C100" s="566" t="s">
        <v>738</v>
      </c>
      <c r="D100" s="564" t="s">
        <v>739</v>
      </c>
      <c r="E100" s="566">
        <v>79</v>
      </c>
      <c r="F100" s="566" t="s">
        <v>740</v>
      </c>
      <c r="G100" s="567">
        <v>18</v>
      </c>
      <c r="H100" s="554">
        <f t="shared" si="17"/>
        <v>1422</v>
      </c>
      <c r="I100" s="554">
        <f t="shared" si="18"/>
        <v>1422</v>
      </c>
      <c r="J100" s="553">
        <f t="shared" si="19"/>
        <v>1422</v>
      </c>
      <c r="K100" s="554">
        <f t="shared" si="20"/>
        <v>1422</v>
      </c>
      <c r="L100" s="553"/>
      <c r="M100" s="559"/>
      <c r="N100" s="559"/>
      <c r="O100" s="559"/>
      <c r="P100" s="540"/>
    </row>
    <row r="101" spans="1:16" s="2" customFormat="1" ht="30" customHeight="1">
      <c r="A101" s="565" t="s">
        <v>1004</v>
      </c>
      <c r="B101" s="566" t="s">
        <v>743</v>
      </c>
      <c r="C101" s="566" t="s">
        <v>743</v>
      </c>
      <c r="D101" s="564" t="s">
        <v>744</v>
      </c>
      <c r="E101" s="566">
        <v>6</v>
      </c>
      <c r="F101" s="566" t="s">
        <v>745</v>
      </c>
      <c r="G101" s="567">
        <v>96</v>
      </c>
      <c r="H101" s="554">
        <f t="shared" si="17"/>
        <v>576</v>
      </c>
      <c r="I101" s="554">
        <f t="shared" si="18"/>
        <v>576</v>
      </c>
      <c r="J101" s="553">
        <f t="shared" si="19"/>
        <v>576</v>
      </c>
      <c r="K101" s="554">
        <f t="shared" si="20"/>
        <v>576</v>
      </c>
      <c r="L101" s="553"/>
      <c r="M101" s="559"/>
      <c r="N101" s="559"/>
      <c r="O101" s="559"/>
      <c r="P101" s="540"/>
    </row>
    <row r="102" spans="1:16" s="2" customFormat="1" ht="30" customHeight="1">
      <c r="A102" s="565" t="s">
        <v>1005</v>
      </c>
      <c r="B102" s="566" t="s">
        <v>720</v>
      </c>
      <c r="C102" s="566" t="s">
        <v>721</v>
      </c>
      <c r="D102" s="564" t="s">
        <v>722</v>
      </c>
      <c r="E102" s="566">
        <v>9</v>
      </c>
      <c r="F102" s="566" t="s">
        <v>715</v>
      </c>
      <c r="G102" s="567">
        <v>400</v>
      </c>
      <c r="H102" s="554">
        <f t="shared" si="17"/>
        <v>3600</v>
      </c>
      <c r="I102" s="554">
        <f t="shared" si="18"/>
        <v>3600</v>
      </c>
      <c r="J102" s="553">
        <f t="shared" si="19"/>
        <v>3600</v>
      </c>
      <c r="K102" s="554">
        <f t="shared" si="20"/>
        <v>3600</v>
      </c>
      <c r="L102" s="553"/>
      <c r="M102" s="559"/>
      <c r="N102" s="559"/>
      <c r="O102" s="559"/>
      <c r="P102" s="540"/>
    </row>
    <row r="103" spans="1:16" s="2" customFormat="1" ht="30" customHeight="1">
      <c r="A103" s="564" t="s">
        <v>1006</v>
      </c>
      <c r="B103" s="566" t="s">
        <v>720</v>
      </c>
      <c r="C103" s="566" t="s">
        <v>1007</v>
      </c>
      <c r="D103" s="564" t="s">
        <v>1008</v>
      </c>
      <c r="E103" s="566">
        <v>39</v>
      </c>
      <c r="F103" s="566" t="s">
        <v>1009</v>
      </c>
      <c r="G103" s="567">
        <v>8</v>
      </c>
      <c r="H103" s="554">
        <f t="shared" si="17"/>
        <v>312</v>
      </c>
      <c r="I103" s="554">
        <f t="shared" si="18"/>
        <v>312</v>
      </c>
      <c r="J103" s="553">
        <f t="shared" si="19"/>
        <v>312</v>
      </c>
      <c r="K103" s="554">
        <f t="shared" si="20"/>
        <v>312</v>
      </c>
      <c r="L103" s="553"/>
      <c r="M103" s="559"/>
      <c r="N103" s="559"/>
      <c r="O103" s="559"/>
      <c r="P103" s="540"/>
    </row>
    <row r="104" spans="1:16" s="2" customFormat="1" ht="30" customHeight="1">
      <c r="A104" s="564" t="s">
        <v>728</v>
      </c>
      <c r="B104" s="566" t="s">
        <v>729</v>
      </c>
      <c r="C104" s="566" t="s">
        <v>732</v>
      </c>
      <c r="D104" s="564" t="s">
        <v>733</v>
      </c>
      <c r="E104" s="566">
        <v>40</v>
      </c>
      <c r="F104" s="566" t="s">
        <v>695</v>
      </c>
      <c r="G104" s="567">
        <v>27</v>
      </c>
      <c r="H104" s="554">
        <f>E104*G104</f>
        <v>1080</v>
      </c>
      <c r="I104" s="554">
        <f>J104</f>
        <v>1080</v>
      </c>
      <c r="J104" s="553">
        <f>K104+L104</f>
        <v>1080</v>
      </c>
      <c r="K104" s="554">
        <f>H104</f>
        <v>1080</v>
      </c>
      <c r="L104" s="553"/>
      <c r="M104" s="566"/>
      <c r="N104" s="566"/>
      <c r="O104" s="566"/>
      <c r="P104" s="568"/>
    </row>
    <row r="105" spans="1:16" s="2" customFormat="1" ht="30" customHeight="1">
      <c r="A105" s="558" t="s">
        <v>750</v>
      </c>
      <c r="B105" s="558" t="s">
        <v>751</v>
      </c>
      <c r="C105" s="559" t="s">
        <v>752</v>
      </c>
      <c r="D105" s="558" t="s">
        <v>753</v>
      </c>
      <c r="E105" s="559">
        <v>200</v>
      </c>
      <c r="F105" s="559" t="s">
        <v>754</v>
      </c>
      <c r="G105" s="560">
        <v>8</v>
      </c>
      <c r="H105" s="554">
        <f>E105*G105</f>
        <v>1600</v>
      </c>
      <c r="I105" s="554">
        <f>J105</f>
        <v>1600</v>
      </c>
      <c r="J105" s="553">
        <f>K105+L105</f>
        <v>1600</v>
      </c>
      <c r="K105" s="554">
        <f>H105</f>
        <v>1600</v>
      </c>
      <c r="L105" s="553"/>
      <c r="M105" s="559"/>
      <c r="N105" s="559"/>
      <c r="O105" s="559"/>
      <c r="P105" s="540"/>
    </row>
    <row r="106" spans="1:16" s="2" customFormat="1" ht="30" customHeight="1">
      <c r="A106" s="569" t="s">
        <v>755</v>
      </c>
      <c r="B106" s="569" t="s">
        <v>649</v>
      </c>
      <c r="C106" s="570"/>
      <c r="D106" s="571"/>
      <c r="E106" s="570"/>
      <c r="F106" s="570"/>
      <c r="G106" s="572"/>
      <c r="H106" s="573">
        <v>20000</v>
      </c>
      <c r="I106" s="573">
        <v>20000</v>
      </c>
      <c r="J106" s="546"/>
      <c r="K106" s="546"/>
      <c r="L106" s="546"/>
      <c r="M106" s="570"/>
      <c r="N106" s="570"/>
      <c r="O106" s="570"/>
      <c r="P106" s="548"/>
    </row>
    <row r="107" spans="1:16" s="2" customFormat="1" ht="30" customHeight="1">
      <c r="A107" s="561" t="s">
        <v>935</v>
      </c>
      <c r="B107" s="561" t="s">
        <v>936</v>
      </c>
      <c r="C107" s="559"/>
      <c r="D107" s="558"/>
      <c r="E107" s="559"/>
      <c r="F107" s="559"/>
      <c r="G107" s="560"/>
      <c r="H107" s="574">
        <v>20000</v>
      </c>
      <c r="I107" s="574">
        <v>20000</v>
      </c>
      <c r="J107" s="553"/>
      <c r="K107" s="559"/>
      <c r="L107" s="553"/>
      <c r="M107" s="559"/>
      <c r="N107" s="559"/>
      <c r="O107" s="559"/>
      <c r="P107" s="540"/>
    </row>
    <row r="108" spans="1:16" s="2" customFormat="1" ht="30" customHeight="1">
      <c r="A108" s="558" t="s">
        <v>937</v>
      </c>
      <c r="B108" s="558" t="s">
        <v>1041</v>
      </c>
      <c r="C108" s="558" t="s">
        <v>1042</v>
      </c>
      <c r="D108" s="558" t="s">
        <v>1043</v>
      </c>
      <c r="E108" s="559">
        <v>1</v>
      </c>
      <c r="F108" s="559" t="s">
        <v>764</v>
      </c>
      <c r="G108" s="560">
        <v>20000</v>
      </c>
      <c r="H108" s="575">
        <v>20000</v>
      </c>
      <c r="I108" s="576">
        <f>J108+M108+N108+O108</f>
        <v>20000</v>
      </c>
      <c r="J108" s="553">
        <f>K108+L108</f>
        <v>20000</v>
      </c>
      <c r="K108" s="553">
        <v>20000</v>
      </c>
      <c r="L108" s="553"/>
      <c r="M108" s="559"/>
      <c r="N108" s="559"/>
      <c r="O108" s="559"/>
      <c r="P108" s="540"/>
    </row>
    <row r="109" spans="1:16" s="510" customFormat="1" ht="30" customHeight="1">
      <c r="A109" s="510" t="s">
        <v>1080</v>
      </c>
    </row>
    <row r="110" spans="1:16" s="510" customFormat="1" ht="30" customHeight="1">
      <c r="A110" s="577" t="s">
        <v>181</v>
      </c>
      <c r="B110" s="577"/>
      <c r="C110" s="578"/>
      <c r="D110" s="578"/>
      <c r="E110" s="578"/>
      <c r="F110" s="578"/>
      <c r="G110" s="578"/>
      <c r="H110" s="578">
        <v>199620</v>
      </c>
      <c r="I110" s="578">
        <v>199620</v>
      </c>
      <c r="J110" s="578">
        <v>199620</v>
      </c>
      <c r="K110" s="578">
        <v>65220</v>
      </c>
      <c r="L110" s="579">
        <v>134400</v>
      </c>
      <c r="M110" s="579"/>
      <c r="N110" s="579"/>
      <c r="O110" s="580"/>
      <c r="P110" s="581"/>
    </row>
    <row r="111" spans="1:16" s="510" customFormat="1" ht="30" customHeight="1">
      <c r="A111" s="582" t="s">
        <v>673</v>
      </c>
      <c r="B111" s="582" t="s">
        <v>647</v>
      </c>
      <c r="C111" s="583"/>
      <c r="D111" s="583"/>
      <c r="E111" s="583"/>
      <c r="F111" s="583"/>
      <c r="G111" s="583"/>
      <c r="H111" s="584">
        <v>104620</v>
      </c>
      <c r="I111" s="585">
        <v>104620</v>
      </c>
      <c r="J111" s="585">
        <v>104620</v>
      </c>
      <c r="K111" s="585">
        <v>43220</v>
      </c>
      <c r="L111" s="585">
        <v>61400</v>
      </c>
      <c r="M111" s="586"/>
      <c r="N111" s="586"/>
      <c r="O111" s="586"/>
      <c r="P111" s="587"/>
    </row>
    <row r="112" spans="1:16" s="510" customFormat="1" ht="30" customHeight="1">
      <c r="A112" s="582" t="s">
        <v>674</v>
      </c>
      <c r="B112" s="582" t="s">
        <v>675</v>
      </c>
      <c r="C112" s="583"/>
      <c r="D112" s="583"/>
      <c r="E112" s="583"/>
      <c r="F112" s="583"/>
      <c r="G112" s="583"/>
      <c r="H112" s="584">
        <v>42600</v>
      </c>
      <c r="I112" s="585">
        <v>42600</v>
      </c>
      <c r="J112" s="585">
        <v>42600</v>
      </c>
      <c r="K112" s="585">
        <v>10600</v>
      </c>
      <c r="L112" s="585">
        <v>32000</v>
      </c>
      <c r="M112" s="588"/>
      <c r="N112" s="588"/>
      <c r="O112" s="588"/>
      <c r="P112" s="581"/>
    </row>
    <row r="113" spans="1:16" s="510" customFormat="1" ht="30" customHeight="1">
      <c r="A113" s="589" t="s">
        <v>795</v>
      </c>
      <c r="B113" s="589" t="s">
        <v>796</v>
      </c>
      <c r="C113" s="577"/>
      <c r="D113" s="577"/>
      <c r="E113" s="577"/>
      <c r="F113" s="577"/>
      <c r="G113" s="577"/>
      <c r="H113" s="579">
        <v>32000</v>
      </c>
      <c r="I113" s="579">
        <v>32000</v>
      </c>
      <c r="J113" s="579">
        <v>32000</v>
      </c>
      <c r="K113" s="585"/>
      <c r="L113" s="585">
        <v>32000</v>
      </c>
      <c r="M113" s="581"/>
      <c r="N113" s="581"/>
      <c r="O113" s="581"/>
      <c r="P113" s="581"/>
    </row>
    <row r="114" spans="1:16" s="510" customFormat="1" ht="30" customHeight="1">
      <c r="A114" s="581" t="s">
        <v>940</v>
      </c>
      <c r="B114" s="581" t="s">
        <v>941</v>
      </c>
      <c r="C114" s="581" t="s">
        <v>941</v>
      </c>
      <c r="D114" s="581" t="s">
        <v>942</v>
      </c>
      <c r="E114" s="581">
        <v>1</v>
      </c>
      <c r="F114" s="581" t="s">
        <v>682</v>
      </c>
      <c r="G114" s="581">
        <v>20000</v>
      </c>
      <c r="H114" s="590">
        <v>20000</v>
      </c>
      <c r="I114" s="590">
        <v>20000</v>
      </c>
      <c r="J114" s="590">
        <v>20000</v>
      </c>
      <c r="K114" s="591"/>
      <c r="L114" s="591">
        <v>20000</v>
      </c>
      <c r="M114" s="581"/>
      <c r="N114" s="581"/>
      <c r="O114" s="581"/>
      <c r="P114" s="581"/>
    </row>
    <row r="115" spans="1:16" s="510" customFormat="1" ht="30" customHeight="1">
      <c r="A115" s="581" t="s">
        <v>943</v>
      </c>
      <c r="B115" s="588" t="s">
        <v>944</v>
      </c>
      <c r="C115" s="581" t="s">
        <v>945</v>
      </c>
      <c r="D115" s="591" t="s">
        <v>946</v>
      </c>
      <c r="E115" s="581">
        <v>1</v>
      </c>
      <c r="F115" s="581" t="s">
        <v>700</v>
      </c>
      <c r="G115" s="581">
        <v>7000</v>
      </c>
      <c r="H115" s="590">
        <v>7000</v>
      </c>
      <c r="I115" s="590">
        <v>7000</v>
      </c>
      <c r="J115" s="590">
        <v>7000</v>
      </c>
      <c r="K115" s="591"/>
      <c r="L115" s="591">
        <v>7000</v>
      </c>
      <c r="M115" s="581"/>
      <c r="N115" s="581"/>
      <c r="O115" s="581"/>
      <c r="P115" s="581"/>
    </row>
    <row r="116" spans="1:16" s="510" customFormat="1" ht="30" customHeight="1">
      <c r="A116" s="581" t="s">
        <v>947</v>
      </c>
      <c r="B116" s="588" t="s">
        <v>948</v>
      </c>
      <c r="C116" s="581" t="s">
        <v>949</v>
      </c>
      <c r="D116" s="591" t="s">
        <v>950</v>
      </c>
      <c r="E116" s="581">
        <v>1</v>
      </c>
      <c r="F116" s="581" t="s">
        <v>745</v>
      </c>
      <c r="G116" s="581">
        <v>5000</v>
      </c>
      <c r="H116" s="590">
        <v>5000</v>
      </c>
      <c r="I116" s="590">
        <v>5000</v>
      </c>
      <c r="J116" s="590">
        <v>5000</v>
      </c>
      <c r="K116" s="591"/>
      <c r="L116" s="591">
        <v>5000</v>
      </c>
      <c r="M116" s="581"/>
      <c r="N116" s="581"/>
      <c r="O116" s="581"/>
      <c r="P116" s="581"/>
    </row>
    <row r="117" spans="1:16" s="510" customFormat="1" ht="30" customHeight="1">
      <c r="A117" s="589" t="s">
        <v>951</v>
      </c>
      <c r="B117" s="589" t="s">
        <v>818</v>
      </c>
      <c r="C117" s="577"/>
      <c r="D117" s="577"/>
      <c r="E117" s="577"/>
      <c r="F117" s="577"/>
      <c r="G117" s="577"/>
      <c r="H117" s="579">
        <v>9000</v>
      </c>
      <c r="I117" s="592">
        <v>9000</v>
      </c>
      <c r="J117" s="592">
        <v>9000</v>
      </c>
      <c r="K117" s="585">
        <v>9000</v>
      </c>
      <c r="L117" s="585"/>
      <c r="M117" s="581"/>
      <c r="N117" s="581"/>
      <c r="O117" s="581"/>
      <c r="P117" s="581"/>
    </row>
    <row r="118" spans="1:16" s="510" customFormat="1" ht="30" customHeight="1">
      <c r="A118" s="581" t="s">
        <v>819</v>
      </c>
      <c r="B118" s="581" t="s">
        <v>952</v>
      </c>
      <c r="C118" s="581" t="s">
        <v>820</v>
      </c>
      <c r="D118" s="581" t="s">
        <v>953</v>
      </c>
      <c r="E118" s="581">
        <v>1</v>
      </c>
      <c r="F118" s="581" t="s">
        <v>682</v>
      </c>
      <c r="G118" s="581">
        <v>9000</v>
      </c>
      <c r="H118" s="588">
        <v>9000</v>
      </c>
      <c r="I118" s="590">
        <v>9000</v>
      </c>
      <c r="J118" s="590">
        <v>9000</v>
      </c>
      <c r="K118" s="591">
        <v>9000</v>
      </c>
      <c r="L118" s="591"/>
      <c r="M118" s="581"/>
      <c r="N118" s="581"/>
      <c r="O118" s="581"/>
      <c r="P118" s="581"/>
    </row>
    <row r="119" spans="1:16" s="510" customFormat="1" ht="30" customHeight="1">
      <c r="A119" s="589" t="s">
        <v>823</v>
      </c>
      <c r="B119" s="589" t="s">
        <v>954</v>
      </c>
      <c r="C119" s="577"/>
      <c r="D119" s="577"/>
      <c r="E119" s="577"/>
      <c r="F119" s="577"/>
      <c r="G119" s="577"/>
      <c r="H119" s="579">
        <v>1600</v>
      </c>
      <c r="I119" s="592">
        <v>1600</v>
      </c>
      <c r="J119" s="592">
        <v>1600</v>
      </c>
      <c r="K119" s="585">
        <v>1600</v>
      </c>
      <c r="L119" s="585"/>
      <c r="M119" s="581"/>
      <c r="N119" s="581"/>
      <c r="O119" s="581"/>
      <c r="P119" s="581"/>
    </row>
    <row r="120" spans="1:16" s="510" customFormat="1" ht="30" customHeight="1">
      <c r="A120" s="581" t="s">
        <v>825</v>
      </c>
      <c r="B120" s="588" t="s">
        <v>826</v>
      </c>
      <c r="C120" s="581" t="s">
        <v>955</v>
      </c>
      <c r="D120" s="581" t="s">
        <v>956</v>
      </c>
      <c r="E120" s="581">
        <v>2</v>
      </c>
      <c r="F120" s="581" t="s">
        <v>745</v>
      </c>
      <c r="G120" s="581">
        <v>800</v>
      </c>
      <c r="H120" s="588">
        <v>1600</v>
      </c>
      <c r="I120" s="590">
        <v>1600</v>
      </c>
      <c r="J120" s="590">
        <v>1600</v>
      </c>
      <c r="K120" s="591">
        <v>1600</v>
      </c>
      <c r="L120" s="591"/>
      <c r="M120" s="581"/>
      <c r="N120" s="581"/>
      <c r="O120" s="581"/>
      <c r="P120" s="581"/>
    </row>
    <row r="121" spans="1:16" s="510" customFormat="1" ht="30" customHeight="1">
      <c r="A121" s="582" t="s">
        <v>828</v>
      </c>
      <c r="B121" s="582" t="s">
        <v>829</v>
      </c>
      <c r="C121" s="593"/>
      <c r="D121" s="593"/>
      <c r="E121" s="593"/>
      <c r="F121" s="593"/>
      <c r="G121" s="593"/>
      <c r="H121" s="584">
        <v>1500</v>
      </c>
      <c r="I121" s="585">
        <v>1500</v>
      </c>
      <c r="J121" s="585">
        <v>1500</v>
      </c>
      <c r="K121" s="585"/>
      <c r="L121" s="585">
        <v>1500</v>
      </c>
      <c r="M121" s="593"/>
      <c r="N121" s="593"/>
      <c r="O121" s="593"/>
      <c r="P121" s="594"/>
    </row>
    <row r="122" spans="1:16" s="510" customFormat="1" ht="30" customHeight="1">
      <c r="A122" s="582" t="s">
        <v>957</v>
      </c>
      <c r="B122" s="582" t="s">
        <v>958</v>
      </c>
      <c r="C122" s="593"/>
      <c r="D122" s="593"/>
      <c r="E122" s="593"/>
      <c r="F122" s="593"/>
      <c r="G122" s="593"/>
      <c r="H122" s="584">
        <v>1500</v>
      </c>
      <c r="I122" s="585">
        <v>1500</v>
      </c>
      <c r="J122" s="592">
        <v>1500</v>
      </c>
      <c r="K122" s="585"/>
      <c r="L122" s="585">
        <v>1500</v>
      </c>
      <c r="M122" s="581"/>
      <c r="N122" s="581"/>
      <c r="O122" s="581"/>
      <c r="P122" s="581"/>
    </row>
    <row r="123" spans="1:16" s="510" customFormat="1" ht="30" customHeight="1">
      <c r="A123" s="587" t="s">
        <v>830</v>
      </c>
      <c r="B123" s="595" t="s">
        <v>831</v>
      </c>
      <c r="C123" s="587" t="s">
        <v>959</v>
      </c>
      <c r="D123" s="587" t="s">
        <v>960</v>
      </c>
      <c r="E123" s="587">
        <v>1</v>
      </c>
      <c r="F123" s="587" t="s">
        <v>700</v>
      </c>
      <c r="G123" s="587">
        <v>1500</v>
      </c>
      <c r="H123" s="591">
        <v>1500</v>
      </c>
      <c r="I123" s="591">
        <v>1500</v>
      </c>
      <c r="J123" s="590">
        <v>1500</v>
      </c>
      <c r="K123" s="591"/>
      <c r="L123" s="591">
        <v>1500</v>
      </c>
      <c r="M123" s="581"/>
      <c r="N123" s="581"/>
      <c r="O123" s="581"/>
      <c r="P123" s="581"/>
    </row>
    <row r="124" spans="1:16" s="510" customFormat="1" ht="30" customHeight="1">
      <c r="A124" s="582" t="s">
        <v>961</v>
      </c>
      <c r="B124" s="582" t="s">
        <v>834</v>
      </c>
      <c r="C124" s="593"/>
      <c r="D124" s="593"/>
      <c r="E124" s="593"/>
      <c r="F124" s="593"/>
      <c r="G124" s="593"/>
      <c r="H124" s="584">
        <v>9000</v>
      </c>
      <c r="I124" s="585">
        <v>9000</v>
      </c>
      <c r="J124" s="585">
        <v>9000</v>
      </c>
      <c r="K124" s="585">
        <v>9000</v>
      </c>
      <c r="L124" s="585"/>
      <c r="M124" s="581"/>
      <c r="N124" s="581"/>
      <c r="O124" s="581"/>
      <c r="P124" s="581"/>
    </row>
    <row r="125" spans="1:16" s="510" customFormat="1" ht="30" customHeight="1">
      <c r="A125" s="582" t="s">
        <v>962</v>
      </c>
      <c r="B125" s="582" t="s">
        <v>963</v>
      </c>
      <c r="C125" s="593"/>
      <c r="D125" s="593"/>
      <c r="E125" s="593"/>
      <c r="F125" s="593"/>
      <c r="G125" s="593"/>
      <c r="H125" s="584">
        <v>1800</v>
      </c>
      <c r="I125" s="585">
        <v>1800</v>
      </c>
      <c r="J125" s="592">
        <v>1800</v>
      </c>
      <c r="K125" s="585">
        <v>1800</v>
      </c>
      <c r="L125" s="585"/>
      <c r="M125" s="581"/>
      <c r="N125" s="581"/>
      <c r="O125" s="581"/>
      <c r="P125" s="581"/>
    </row>
    <row r="126" spans="1:16" s="510" customFormat="1" ht="30" customHeight="1">
      <c r="A126" s="587" t="s">
        <v>835</v>
      </c>
      <c r="B126" s="587" t="s">
        <v>902</v>
      </c>
      <c r="C126" s="587" t="s">
        <v>837</v>
      </c>
      <c r="D126" s="587" t="s">
        <v>964</v>
      </c>
      <c r="E126" s="587">
        <v>1</v>
      </c>
      <c r="F126" s="587" t="s">
        <v>839</v>
      </c>
      <c r="G126" s="587">
        <v>1800</v>
      </c>
      <c r="H126" s="595">
        <v>1800</v>
      </c>
      <c r="I126" s="591">
        <v>1800</v>
      </c>
      <c r="J126" s="590">
        <v>1800</v>
      </c>
      <c r="K126" s="591">
        <v>1800</v>
      </c>
      <c r="L126" s="591"/>
      <c r="M126" s="581"/>
      <c r="N126" s="581"/>
      <c r="O126" s="581"/>
      <c r="P126" s="581"/>
    </row>
    <row r="127" spans="1:16" s="510" customFormat="1" ht="30" customHeight="1">
      <c r="A127" s="582" t="s">
        <v>965</v>
      </c>
      <c r="B127" s="582" t="s">
        <v>966</v>
      </c>
      <c r="C127" s="593"/>
      <c r="D127" s="593"/>
      <c r="E127" s="593"/>
      <c r="F127" s="593"/>
      <c r="G127" s="593"/>
      <c r="H127" s="584">
        <v>1200</v>
      </c>
      <c r="I127" s="585">
        <v>1200</v>
      </c>
      <c r="J127" s="592">
        <v>1200</v>
      </c>
      <c r="K127" s="585">
        <v>1200</v>
      </c>
      <c r="L127" s="585"/>
      <c r="M127" s="581"/>
      <c r="N127" s="581"/>
      <c r="O127" s="581"/>
      <c r="P127" s="581"/>
    </row>
    <row r="128" spans="1:16" s="510" customFormat="1" ht="30" customHeight="1">
      <c r="A128" s="587" t="s">
        <v>840</v>
      </c>
      <c r="B128" s="587" t="s">
        <v>930</v>
      </c>
      <c r="C128" s="587" t="s">
        <v>967</v>
      </c>
      <c r="D128" s="587" t="s">
        <v>967</v>
      </c>
      <c r="E128" s="587">
        <v>2</v>
      </c>
      <c r="F128" s="587" t="s">
        <v>843</v>
      </c>
      <c r="G128" s="587">
        <v>600</v>
      </c>
      <c r="H128" s="595">
        <v>1200</v>
      </c>
      <c r="I128" s="591">
        <v>1200</v>
      </c>
      <c r="J128" s="590">
        <v>1200</v>
      </c>
      <c r="K128" s="591">
        <v>1200</v>
      </c>
      <c r="L128" s="591"/>
      <c r="M128" s="581"/>
      <c r="N128" s="581"/>
      <c r="O128" s="581"/>
      <c r="P128" s="581"/>
    </row>
    <row r="129" spans="1:16" s="510" customFormat="1" ht="30" customHeight="1">
      <c r="A129" s="582" t="s">
        <v>968</v>
      </c>
      <c r="B129" s="582" t="s">
        <v>969</v>
      </c>
      <c r="C129" s="593"/>
      <c r="D129" s="593"/>
      <c r="E129" s="593"/>
      <c r="F129" s="593"/>
      <c r="G129" s="593"/>
      <c r="H129" s="584">
        <v>3300</v>
      </c>
      <c r="I129" s="585">
        <v>3300</v>
      </c>
      <c r="J129" s="592">
        <v>3300</v>
      </c>
      <c r="K129" s="585">
        <v>3300</v>
      </c>
      <c r="L129" s="585"/>
      <c r="M129" s="581"/>
      <c r="N129" s="581"/>
      <c r="O129" s="581"/>
      <c r="P129" s="581"/>
    </row>
    <row r="130" spans="1:16" s="510" customFormat="1" ht="30" customHeight="1">
      <c r="A130" s="587" t="s">
        <v>844</v>
      </c>
      <c r="B130" s="587" t="s">
        <v>845</v>
      </c>
      <c r="C130" s="587" t="s">
        <v>846</v>
      </c>
      <c r="D130" s="587" t="s">
        <v>970</v>
      </c>
      <c r="E130" s="587">
        <v>2</v>
      </c>
      <c r="F130" s="587" t="s">
        <v>745</v>
      </c>
      <c r="G130" s="587">
        <v>1650</v>
      </c>
      <c r="H130" s="595">
        <v>3300</v>
      </c>
      <c r="I130" s="591">
        <v>3300</v>
      </c>
      <c r="J130" s="590">
        <v>3300</v>
      </c>
      <c r="K130" s="591">
        <v>3300</v>
      </c>
      <c r="L130" s="591"/>
      <c r="M130" s="581"/>
      <c r="N130" s="581"/>
      <c r="O130" s="581"/>
      <c r="P130" s="581"/>
    </row>
    <row r="131" spans="1:16" s="510" customFormat="1" ht="30" customHeight="1">
      <c r="A131" s="582" t="s">
        <v>932</v>
      </c>
      <c r="B131" s="582" t="s">
        <v>971</v>
      </c>
      <c r="C131" s="593"/>
      <c r="D131" s="593"/>
      <c r="E131" s="593"/>
      <c r="F131" s="593"/>
      <c r="G131" s="593"/>
      <c r="H131" s="584">
        <v>2700</v>
      </c>
      <c r="I131" s="585">
        <v>2700</v>
      </c>
      <c r="J131" s="592">
        <v>2700</v>
      </c>
      <c r="K131" s="585">
        <v>2700</v>
      </c>
      <c r="L131" s="585"/>
      <c r="M131" s="581"/>
      <c r="N131" s="581"/>
      <c r="O131" s="581"/>
      <c r="P131" s="581"/>
    </row>
    <row r="132" spans="1:16" s="510" customFormat="1" ht="30" customHeight="1">
      <c r="A132" s="596" t="s">
        <v>972</v>
      </c>
      <c r="B132" s="597" t="s">
        <v>973</v>
      </c>
      <c r="C132" s="587" t="s">
        <v>974</v>
      </c>
      <c r="D132" s="587" t="s">
        <v>975</v>
      </c>
      <c r="E132" s="587">
        <v>1</v>
      </c>
      <c r="F132" s="587" t="s">
        <v>851</v>
      </c>
      <c r="G132" s="587">
        <v>900</v>
      </c>
      <c r="H132" s="595">
        <v>900</v>
      </c>
      <c r="I132" s="591">
        <v>900</v>
      </c>
      <c r="J132" s="590">
        <v>900</v>
      </c>
      <c r="K132" s="591">
        <v>900</v>
      </c>
      <c r="L132" s="591"/>
      <c r="M132" s="581"/>
      <c r="N132" s="581"/>
      <c r="O132" s="581"/>
      <c r="P132" s="581"/>
    </row>
    <row r="133" spans="1:16" s="510" customFormat="1" ht="30" customHeight="1">
      <c r="A133" s="596" t="s">
        <v>847</v>
      </c>
      <c r="B133" s="597" t="s">
        <v>848</v>
      </c>
      <c r="C133" s="587" t="s">
        <v>849</v>
      </c>
      <c r="D133" s="587" t="s">
        <v>975</v>
      </c>
      <c r="E133" s="587">
        <v>1</v>
      </c>
      <c r="F133" s="587" t="s">
        <v>851</v>
      </c>
      <c r="G133" s="587">
        <v>1800</v>
      </c>
      <c r="H133" s="595">
        <v>1800</v>
      </c>
      <c r="I133" s="591">
        <v>1800</v>
      </c>
      <c r="J133" s="590">
        <v>1800</v>
      </c>
      <c r="K133" s="591">
        <v>1800</v>
      </c>
      <c r="L133" s="591"/>
      <c r="M133" s="581"/>
      <c r="N133" s="581"/>
      <c r="O133" s="581"/>
      <c r="P133" s="581"/>
    </row>
    <row r="134" spans="1:16" s="510" customFormat="1" ht="30" customHeight="1">
      <c r="A134" s="582" t="s">
        <v>976</v>
      </c>
      <c r="B134" s="598" t="s">
        <v>977</v>
      </c>
      <c r="C134" s="593"/>
      <c r="D134" s="593"/>
      <c r="E134" s="593"/>
      <c r="F134" s="593"/>
      <c r="G134" s="593"/>
      <c r="H134" s="584">
        <v>22900</v>
      </c>
      <c r="I134" s="585">
        <v>22900</v>
      </c>
      <c r="J134" s="585">
        <v>22900</v>
      </c>
      <c r="K134" s="585"/>
      <c r="L134" s="585">
        <v>22900</v>
      </c>
      <c r="M134" s="581"/>
      <c r="N134" s="581"/>
      <c r="O134" s="581"/>
      <c r="P134" s="581"/>
    </row>
    <row r="135" spans="1:16" s="510" customFormat="1" ht="30" customHeight="1">
      <c r="A135" s="582" t="s">
        <v>978</v>
      </c>
      <c r="B135" s="598" t="s">
        <v>979</v>
      </c>
      <c r="C135" s="593"/>
      <c r="D135" s="593"/>
      <c r="E135" s="593"/>
      <c r="F135" s="593"/>
      <c r="G135" s="593"/>
      <c r="H135" s="584">
        <v>22900</v>
      </c>
      <c r="I135" s="585">
        <v>22900</v>
      </c>
      <c r="J135" s="592">
        <v>22900</v>
      </c>
      <c r="K135" s="585"/>
      <c r="L135" s="585">
        <v>22900</v>
      </c>
      <c r="M135" s="581"/>
      <c r="N135" s="581"/>
      <c r="O135" s="581"/>
      <c r="P135" s="581"/>
    </row>
    <row r="136" spans="1:16" s="510" customFormat="1" ht="30" customHeight="1">
      <c r="A136" s="587" t="s">
        <v>980</v>
      </c>
      <c r="B136" s="595" t="s">
        <v>981</v>
      </c>
      <c r="C136" s="587" t="s">
        <v>982</v>
      </c>
      <c r="D136" s="587" t="s">
        <v>983</v>
      </c>
      <c r="E136" s="587">
        <v>20</v>
      </c>
      <c r="F136" s="587" t="s">
        <v>745</v>
      </c>
      <c r="G136" s="591">
        <v>25</v>
      </c>
      <c r="H136" s="591">
        <v>500</v>
      </c>
      <c r="I136" s="591">
        <v>500</v>
      </c>
      <c r="J136" s="590">
        <v>500</v>
      </c>
      <c r="K136" s="591"/>
      <c r="L136" s="591">
        <v>500</v>
      </c>
      <c r="M136" s="581"/>
      <c r="N136" s="581"/>
      <c r="O136" s="581"/>
      <c r="P136" s="581"/>
    </row>
    <row r="137" spans="1:16" s="510" customFormat="1" ht="30" customHeight="1">
      <c r="A137" s="587" t="s">
        <v>984</v>
      </c>
      <c r="B137" s="595" t="s">
        <v>985</v>
      </c>
      <c r="C137" s="587" t="s">
        <v>986</v>
      </c>
      <c r="D137" s="587" t="s">
        <v>987</v>
      </c>
      <c r="E137" s="587">
        <v>30</v>
      </c>
      <c r="F137" s="587" t="s">
        <v>745</v>
      </c>
      <c r="G137" s="587">
        <v>80</v>
      </c>
      <c r="H137" s="591">
        <v>2400</v>
      </c>
      <c r="I137" s="591">
        <v>2400</v>
      </c>
      <c r="J137" s="590">
        <v>2400</v>
      </c>
      <c r="K137" s="591"/>
      <c r="L137" s="591">
        <v>2400</v>
      </c>
      <c r="M137" s="581"/>
      <c r="N137" s="581"/>
      <c r="O137" s="581"/>
      <c r="P137" s="581"/>
    </row>
    <row r="138" spans="1:16" s="510" customFormat="1" ht="30" customHeight="1">
      <c r="A138" s="587" t="s">
        <v>988</v>
      </c>
      <c r="B138" s="595" t="s">
        <v>989</v>
      </c>
      <c r="C138" s="587" t="s">
        <v>990</v>
      </c>
      <c r="D138" s="587" t="s">
        <v>991</v>
      </c>
      <c r="E138" s="587">
        <v>2000</v>
      </c>
      <c r="F138" s="587" t="s">
        <v>745</v>
      </c>
      <c r="G138" s="587">
        <v>10</v>
      </c>
      <c r="H138" s="591">
        <v>20000</v>
      </c>
      <c r="I138" s="591">
        <v>20000</v>
      </c>
      <c r="J138" s="590">
        <v>20000</v>
      </c>
      <c r="K138" s="591"/>
      <c r="L138" s="591">
        <v>20000</v>
      </c>
      <c r="M138" s="581"/>
      <c r="N138" s="581"/>
      <c r="O138" s="581"/>
      <c r="P138" s="581"/>
    </row>
    <row r="139" spans="1:16" s="510" customFormat="1" ht="30" customHeight="1">
      <c r="A139" s="582" t="s">
        <v>708</v>
      </c>
      <c r="B139" s="598" t="s">
        <v>709</v>
      </c>
      <c r="C139" s="593"/>
      <c r="D139" s="593"/>
      <c r="E139" s="593"/>
      <c r="F139" s="593"/>
      <c r="G139" s="593"/>
      <c r="H139" s="584">
        <v>23620</v>
      </c>
      <c r="I139" s="585">
        <v>23620</v>
      </c>
      <c r="J139" s="585">
        <v>23620</v>
      </c>
      <c r="K139" s="585">
        <v>23620</v>
      </c>
      <c r="L139" s="585"/>
      <c r="M139" s="581"/>
      <c r="N139" s="581"/>
      <c r="O139" s="581"/>
      <c r="P139" s="581"/>
    </row>
    <row r="140" spans="1:16" s="510" customFormat="1" ht="30" customHeight="1">
      <c r="A140" s="582" t="s">
        <v>710</v>
      </c>
      <c r="B140" s="598" t="s">
        <v>711</v>
      </c>
      <c r="C140" s="593"/>
      <c r="D140" s="593"/>
      <c r="E140" s="593"/>
      <c r="F140" s="593"/>
      <c r="G140" s="593"/>
      <c r="H140" s="584">
        <v>4620</v>
      </c>
      <c r="I140" s="585">
        <v>4620</v>
      </c>
      <c r="J140" s="592">
        <v>4620</v>
      </c>
      <c r="K140" s="585">
        <v>4620</v>
      </c>
      <c r="L140" s="585"/>
      <c r="M140" s="581"/>
      <c r="N140" s="581"/>
      <c r="O140" s="581"/>
      <c r="P140" s="581"/>
    </row>
    <row r="141" spans="1:16" s="510" customFormat="1" ht="30" customHeight="1">
      <c r="A141" s="587" t="s">
        <v>712</v>
      </c>
      <c r="B141" s="587" t="s">
        <v>713</v>
      </c>
      <c r="C141" s="587" t="s">
        <v>853</v>
      </c>
      <c r="D141" s="587" t="s">
        <v>714</v>
      </c>
      <c r="E141" s="587">
        <v>22</v>
      </c>
      <c r="F141" s="587" t="s">
        <v>715</v>
      </c>
      <c r="G141" s="587">
        <v>210</v>
      </c>
      <c r="H141" s="591">
        <v>4620</v>
      </c>
      <c r="I141" s="591">
        <v>4620</v>
      </c>
      <c r="J141" s="590">
        <v>4620</v>
      </c>
      <c r="K141" s="591">
        <v>4620</v>
      </c>
      <c r="L141" s="591"/>
      <c r="M141" s="581"/>
      <c r="N141" s="581"/>
      <c r="O141" s="581"/>
      <c r="P141" s="581"/>
    </row>
    <row r="142" spans="1:16" s="510" customFormat="1" ht="30" customHeight="1">
      <c r="A142" s="582" t="s">
        <v>915</v>
      </c>
      <c r="B142" s="582" t="s">
        <v>992</v>
      </c>
      <c r="C142" s="593"/>
      <c r="D142" s="593"/>
      <c r="E142" s="593"/>
      <c r="F142" s="593"/>
      <c r="G142" s="593"/>
      <c r="H142" s="584">
        <v>13250</v>
      </c>
      <c r="I142" s="585">
        <v>13520</v>
      </c>
      <c r="J142" s="592">
        <v>13520</v>
      </c>
      <c r="K142" s="585">
        <v>13520</v>
      </c>
      <c r="L142" s="585"/>
      <c r="M142" s="581"/>
      <c r="N142" s="581"/>
      <c r="O142" s="581"/>
      <c r="P142" s="581"/>
    </row>
    <row r="143" spans="1:16" s="510" customFormat="1" ht="30" customHeight="1">
      <c r="A143" s="587" t="s">
        <v>859</v>
      </c>
      <c r="B143" s="595" t="s">
        <v>860</v>
      </c>
      <c r="C143" s="595" t="s">
        <v>993</v>
      </c>
      <c r="D143" s="595" t="s">
        <v>994</v>
      </c>
      <c r="E143" s="595">
        <v>20</v>
      </c>
      <c r="F143" s="595" t="s">
        <v>695</v>
      </c>
      <c r="G143" s="591">
        <v>155</v>
      </c>
      <c r="H143" s="591">
        <v>3100</v>
      </c>
      <c r="I143" s="591">
        <v>3100</v>
      </c>
      <c r="J143" s="590">
        <v>3100</v>
      </c>
      <c r="K143" s="591">
        <v>3100</v>
      </c>
      <c r="L143" s="591"/>
      <c r="M143" s="581"/>
      <c r="N143" s="581"/>
      <c r="O143" s="581"/>
      <c r="P143" s="581"/>
    </row>
    <row r="144" spans="1:16" s="510" customFormat="1" ht="30" customHeight="1">
      <c r="A144" s="587" t="s">
        <v>995</v>
      </c>
      <c r="B144" s="595" t="s">
        <v>920</v>
      </c>
      <c r="C144" s="595" t="s">
        <v>996</v>
      </c>
      <c r="D144" s="595" t="s">
        <v>997</v>
      </c>
      <c r="E144" s="595">
        <v>50</v>
      </c>
      <c r="F144" s="595" t="s">
        <v>998</v>
      </c>
      <c r="G144" s="591">
        <v>195</v>
      </c>
      <c r="H144" s="591">
        <v>9750</v>
      </c>
      <c r="I144" s="591">
        <v>9750</v>
      </c>
      <c r="J144" s="590">
        <v>9750</v>
      </c>
      <c r="K144" s="591">
        <v>9750</v>
      </c>
      <c r="L144" s="591"/>
      <c r="M144" s="581"/>
      <c r="N144" s="581"/>
      <c r="O144" s="581"/>
      <c r="P144" s="581"/>
    </row>
    <row r="145" spans="1:16" s="510" customFormat="1" ht="30" customHeight="1">
      <c r="A145" s="587" t="s">
        <v>999</v>
      </c>
      <c r="B145" s="595" t="s">
        <v>1000</v>
      </c>
      <c r="C145" s="595" t="s">
        <v>1001</v>
      </c>
      <c r="D145" s="595" t="s">
        <v>997</v>
      </c>
      <c r="E145" s="595">
        <v>10</v>
      </c>
      <c r="F145" s="595" t="s">
        <v>998</v>
      </c>
      <c r="G145" s="591">
        <v>40</v>
      </c>
      <c r="H145" s="591">
        <v>400</v>
      </c>
      <c r="I145" s="591">
        <v>400</v>
      </c>
      <c r="J145" s="590">
        <v>400</v>
      </c>
      <c r="K145" s="591">
        <v>400</v>
      </c>
      <c r="L145" s="591"/>
      <c r="M145" s="581"/>
      <c r="N145" s="581"/>
      <c r="O145" s="581"/>
      <c r="P145" s="581"/>
    </row>
    <row r="146" spans="1:16" s="510" customFormat="1" ht="30" customHeight="1">
      <c r="A146" s="582" t="s">
        <v>723</v>
      </c>
      <c r="B146" s="582" t="s">
        <v>724</v>
      </c>
      <c r="C146" s="593"/>
      <c r="D146" s="593"/>
      <c r="E146" s="593"/>
      <c r="F146" s="593"/>
      <c r="G146" s="593"/>
      <c r="H146" s="584">
        <v>5750</v>
      </c>
      <c r="I146" s="585">
        <v>5750</v>
      </c>
      <c r="J146" s="592">
        <v>5750</v>
      </c>
      <c r="K146" s="585">
        <v>5750</v>
      </c>
      <c r="L146" s="585"/>
      <c r="M146" s="581"/>
      <c r="N146" s="581"/>
      <c r="O146" s="581"/>
      <c r="P146" s="581"/>
    </row>
    <row r="147" spans="1:16" s="510" customFormat="1" ht="30" customHeight="1">
      <c r="A147" s="587" t="s">
        <v>856</v>
      </c>
      <c r="B147" s="587" t="s">
        <v>1002</v>
      </c>
      <c r="C147" s="587" t="s">
        <v>730</v>
      </c>
      <c r="D147" s="587" t="s">
        <v>731</v>
      </c>
      <c r="E147" s="587">
        <v>6</v>
      </c>
      <c r="F147" s="587" t="s">
        <v>695</v>
      </c>
      <c r="G147" s="587">
        <v>25</v>
      </c>
      <c r="H147" s="591">
        <v>150</v>
      </c>
      <c r="I147" s="591">
        <v>150</v>
      </c>
      <c r="J147" s="590">
        <v>150</v>
      </c>
      <c r="K147" s="591">
        <v>150</v>
      </c>
      <c r="L147" s="591"/>
      <c r="M147" s="581"/>
      <c r="N147" s="581"/>
      <c r="O147" s="581"/>
      <c r="P147" s="581"/>
    </row>
    <row r="148" spans="1:16" s="510" customFormat="1" ht="30" customHeight="1">
      <c r="A148" s="587" t="s">
        <v>1003</v>
      </c>
      <c r="B148" s="587" t="s">
        <v>738</v>
      </c>
      <c r="C148" s="587" t="s">
        <v>738</v>
      </c>
      <c r="D148" s="587" t="s">
        <v>739</v>
      </c>
      <c r="E148" s="587">
        <v>20</v>
      </c>
      <c r="F148" s="587" t="s">
        <v>740</v>
      </c>
      <c r="G148" s="587">
        <v>20</v>
      </c>
      <c r="H148" s="591">
        <v>400</v>
      </c>
      <c r="I148" s="591">
        <v>400</v>
      </c>
      <c r="J148" s="590">
        <v>400</v>
      </c>
      <c r="K148" s="591">
        <v>400</v>
      </c>
      <c r="L148" s="591"/>
      <c r="M148" s="581"/>
      <c r="N148" s="581"/>
      <c r="O148" s="581"/>
      <c r="P148" s="581"/>
    </row>
    <row r="149" spans="1:16" s="510" customFormat="1" ht="30" customHeight="1">
      <c r="A149" s="587" t="s">
        <v>1004</v>
      </c>
      <c r="B149" s="587" t="s">
        <v>743</v>
      </c>
      <c r="C149" s="587" t="s">
        <v>743</v>
      </c>
      <c r="D149" s="587" t="s">
        <v>744</v>
      </c>
      <c r="E149" s="587">
        <v>10</v>
      </c>
      <c r="F149" s="587" t="s">
        <v>745</v>
      </c>
      <c r="G149" s="587">
        <v>80</v>
      </c>
      <c r="H149" s="591">
        <v>800</v>
      </c>
      <c r="I149" s="591">
        <v>800</v>
      </c>
      <c r="J149" s="590">
        <v>800</v>
      </c>
      <c r="K149" s="591">
        <v>800</v>
      </c>
      <c r="L149" s="591"/>
      <c r="M149" s="581"/>
      <c r="N149" s="581"/>
      <c r="O149" s="581"/>
      <c r="P149" s="581"/>
    </row>
    <row r="150" spans="1:16" s="510" customFormat="1" ht="30" customHeight="1">
      <c r="A150" s="587" t="s">
        <v>1005</v>
      </c>
      <c r="B150" s="587" t="s">
        <v>720</v>
      </c>
      <c r="C150" s="587" t="s">
        <v>721</v>
      </c>
      <c r="D150" s="587" t="s">
        <v>722</v>
      </c>
      <c r="E150" s="587">
        <v>1</v>
      </c>
      <c r="F150" s="587" t="s">
        <v>715</v>
      </c>
      <c r="G150" s="587">
        <v>400</v>
      </c>
      <c r="H150" s="591">
        <v>400</v>
      </c>
      <c r="I150" s="591">
        <v>400</v>
      </c>
      <c r="J150" s="590">
        <v>400</v>
      </c>
      <c r="K150" s="591">
        <v>400</v>
      </c>
      <c r="L150" s="591"/>
      <c r="M150" s="581"/>
      <c r="N150" s="581"/>
      <c r="O150" s="581"/>
      <c r="P150" s="581"/>
    </row>
    <row r="151" spans="1:16" s="510" customFormat="1" ht="30" customHeight="1">
      <c r="A151" s="587" t="s">
        <v>1006</v>
      </c>
      <c r="B151" s="587" t="s">
        <v>720</v>
      </c>
      <c r="C151" s="587" t="s">
        <v>1007</v>
      </c>
      <c r="D151" s="587" t="s">
        <v>1008</v>
      </c>
      <c r="E151" s="587">
        <v>30</v>
      </c>
      <c r="F151" s="587" t="s">
        <v>1009</v>
      </c>
      <c r="G151" s="587">
        <v>10</v>
      </c>
      <c r="H151" s="591">
        <v>300</v>
      </c>
      <c r="I151" s="591">
        <v>300</v>
      </c>
      <c r="J151" s="590">
        <v>300</v>
      </c>
      <c r="K151" s="591">
        <v>300</v>
      </c>
      <c r="L151" s="591"/>
      <c r="M151" s="581"/>
      <c r="N151" s="581"/>
      <c r="O151" s="581"/>
      <c r="P151" s="581"/>
    </row>
    <row r="152" spans="1:16" s="510" customFormat="1" ht="30" customHeight="1">
      <c r="A152" s="587" t="s">
        <v>911</v>
      </c>
      <c r="B152" s="587" t="s">
        <v>314</v>
      </c>
      <c r="C152" s="587" t="s">
        <v>912</v>
      </c>
      <c r="D152" s="587" t="s">
        <v>913</v>
      </c>
      <c r="E152" s="587">
        <v>2</v>
      </c>
      <c r="F152" s="587" t="s">
        <v>914</v>
      </c>
      <c r="G152" s="587">
        <v>1200</v>
      </c>
      <c r="H152" s="591">
        <v>2400</v>
      </c>
      <c r="I152" s="591">
        <v>2400</v>
      </c>
      <c r="J152" s="590">
        <v>2400</v>
      </c>
      <c r="K152" s="591">
        <v>2400</v>
      </c>
      <c r="L152" s="591"/>
      <c r="M152" s="581"/>
      <c r="N152" s="581"/>
      <c r="O152" s="581"/>
      <c r="P152" s="581"/>
    </row>
    <row r="153" spans="1:16" s="510" customFormat="1" ht="30" customHeight="1">
      <c r="A153" s="587" t="s">
        <v>725</v>
      </c>
      <c r="B153" s="587" t="s">
        <v>726</v>
      </c>
      <c r="C153" s="587" t="s">
        <v>726</v>
      </c>
      <c r="D153" s="587" t="s">
        <v>727</v>
      </c>
      <c r="E153" s="587">
        <v>20</v>
      </c>
      <c r="F153" s="587" t="s">
        <v>695</v>
      </c>
      <c r="G153" s="587">
        <v>25</v>
      </c>
      <c r="H153" s="591">
        <v>500</v>
      </c>
      <c r="I153" s="591">
        <v>500</v>
      </c>
      <c r="J153" s="590">
        <v>500</v>
      </c>
      <c r="K153" s="591">
        <v>500</v>
      </c>
      <c r="L153" s="591"/>
      <c r="M153" s="581"/>
      <c r="N153" s="581"/>
      <c r="O153" s="581"/>
      <c r="P153" s="581"/>
    </row>
    <row r="154" spans="1:16" s="510" customFormat="1" ht="30" customHeight="1">
      <c r="A154" s="587" t="s">
        <v>728</v>
      </c>
      <c r="B154" s="587" t="s">
        <v>729</v>
      </c>
      <c r="C154" s="587" t="s">
        <v>1010</v>
      </c>
      <c r="D154" s="587" t="s">
        <v>733</v>
      </c>
      <c r="E154" s="587">
        <v>4</v>
      </c>
      <c r="F154" s="587" t="s">
        <v>745</v>
      </c>
      <c r="G154" s="587">
        <v>200</v>
      </c>
      <c r="H154" s="591">
        <v>800</v>
      </c>
      <c r="I154" s="591">
        <v>800</v>
      </c>
      <c r="J154" s="590">
        <v>800</v>
      </c>
      <c r="K154" s="591">
        <v>800</v>
      </c>
      <c r="L154" s="591"/>
      <c r="M154" s="581"/>
      <c r="N154" s="581"/>
      <c r="O154" s="581"/>
      <c r="P154" s="581"/>
    </row>
    <row r="155" spans="1:16" s="510" customFormat="1" ht="30" customHeight="1">
      <c r="A155" s="582" t="s">
        <v>1011</v>
      </c>
      <c r="B155" s="582" t="s">
        <v>1012</v>
      </c>
      <c r="C155" s="593"/>
      <c r="D155" s="593"/>
      <c r="E155" s="593"/>
      <c r="F155" s="593"/>
      <c r="G155" s="593"/>
      <c r="H155" s="584">
        <v>5000</v>
      </c>
      <c r="I155" s="585">
        <v>5000</v>
      </c>
      <c r="J155" s="585">
        <v>5000</v>
      </c>
      <c r="K155" s="585"/>
      <c r="L155" s="585">
        <v>5000</v>
      </c>
      <c r="M155" s="581"/>
      <c r="N155" s="581"/>
      <c r="O155" s="581"/>
      <c r="P155" s="581"/>
    </row>
    <row r="156" spans="1:16" s="510" customFormat="1" ht="30" customHeight="1">
      <c r="A156" s="582" t="s">
        <v>1013</v>
      </c>
      <c r="B156" s="582" t="s">
        <v>1014</v>
      </c>
      <c r="C156" s="593"/>
      <c r="D156" s="593"/>
      <c r="E156" s="593"/>
      <c r="F156" s="593"/>
      <c r="G156" s="593"/>
      <c r="H156" s="584">
        <v>5000</v>
      </c>
      <c r="I156" s="585">
        <v>5000</v>
      </c>
      <c r="J156" s="592">
        <v>5000</v>
      </c>
      <c r="K156" s="585"/>
      <c r="L156" s="585">
        <v>5000</v>
      </c>
      <c r="M156" s="581"/>
      <c r="N156" s="581"/>
      <c r="O156" s="581"/>
      <c r="P156" s="581"/>
    </row>
    <row r="157" spans="1:16" s="510" customFormat="1" ht="30" customHeight="1">
      <c r="A157" s="587" t="s">
        <v>1015</v>
      </c>
      <c r="B157" s="587" t="s">
        <v>1016</v>
      </c>
      <c r="C157" s="587" t="s">
        <v>1017</v>
      </c>
      <c r="D157" s="587" t="s">
        <v>1018</v>
      </c>
      <c r="E157" s="587">
        <v>500</v>
      </c>
      <c r="F157" s="587" t="s">
        <v>700</v>
      </c>
      <c r="G157" s="587">
        <v>10</v>
      </c>
      <c r="H157" s="584">
        <v>5000</v>
      </c>
      <c r="I157" s="591">
        <v>5000</v>
      </c>
      <c r="J157" s="590">
        <v>5000</v>
      </c>
      <c r="K157" s="591"/>
      <c r="L157" s="591">
        <v>5000</v>
      </c>
      <c r="M157" s="581"/>
      <c r="N157" s="581"/>
      <c r="O157" s="581"/>
      <c r="P157" s="581"/>
    </row>
    <row r="158" spans="1:16" s="510" customFormat="1" ht="30" customHeight="1">
      <c r="A158" s="582" t="s">
        <v>755</v>
      </c>
      <c r="B158" s="582" t="s">
        <v>756</v>
      </c>
      <c r="C158" s="587"/>
      <c r="D158" s="587"/>
      <c r="E158" s="587"/>
      <c r="F158" s="587"/>
      <c r="G158" s="587"/>
      <c r="H158" s="593">
        <v>95000</v>
      </c>
      <c r="I158" s="585">
        <v>95000</v>
      </c>
      <c r="J158" s="585">
        <v>95000</v>
      </c>
      <c r="K158" s="585">
        <v>20000</v>
      </c>
      <c r="L158" s="585">
        <v>75000</v>
      </c>
      <c r="M158" s="587"/>
      <c r="N158" s="587"/>
      <c r="O158" s="587"/>
      <c r="P158" s="587"/>
    </row>
    <row r="159" spans="1:16" s="510" customFormat="1" ht="30" customHeight="1">
      <c r="A159" s="582" t="s">
        <v>867</v>
      </c>
      <c r="B159" s="582" t="s">
        <v>1019</v>
      </c>
      <c r="C159" s="593"/>
      <c r="D159" s="593"/>
      <c r="E159" s="593"/>
      <c r="F159" s="593"/>
      <c r="G159" s="593"/>
      <c r="H159" s="593">
        <v>20000</v>
      </c>
      <c r="I159" s="585">
        <v>20000</v>
      </c>
      <c r="J159" s="585">
        <v>20000</v>
      </c>
      <c r="K159" s="585"/>
      <c r="L159" s="585">
        <v>20000</v>
      </c>
      <c r="M159" s="581"/>
      <c r="N159" s="581"/>
      <c r="O159" s="581"/>
      <c r="P159" s="581"/>
    </row>
    <row r="160" spans="1:16" s="510" customFormat="1" ht="30" customHeight="1">
      <c r="A160" s="582" t="s">
        <v>869</v>
      </c>
      <c r="B160" s="582" t="s">
        <v>1020</v>
      </c>
      <c r="C160" s="593" t="s">
        <v>1021</v>
      </c>
      <c r="D160" s="593" t="s">
        <v>1022</v>
      </c>
      <c r="E160" s="593">
        <v>1</v>
      </c>
      <c r="F160" s="593" t="s">
        <v>764</v>
      </c>
      <c r="G160" s="593">
        <v>20000</v>
      </c>
      <c r="H160" s="593">
        <v>20000</v>
      </c>
      <c r="I160" s="585">
        <v>20000</v>
      </c>
      <c r="J160" s="592">
        <v>20000</v>
      </c>
      <c r="K160" s="585"/>
      <c r="L160" s="585">
        <v>20000</v>
      </c>
      <c r="M160" s="581"/>
      <c r="N160" s="581"/>
      <c r="O160" s="581"/>
      <c r="P160" s="581"/>
    </row>
    <row r="161" spans="1:16" s="510" customFormat="1" ht="30" customHeight="1">
      <c r="A161" s="582" t="s">
        <v>935</v>
      </c>
      <c r="B161" s="582" t="s">
        <v>874</v>
      </c>
      <c r="C161" s="593"/>
      <c r="D161" s="593"/>
      <c r="E161" s="593"/>
      <c r="F161" s="593"/>
      <c r="G161" s="593"/>
      <c r="H161" s="593">
        <v>45000</v>
      </c>
      <c r="I161" s="585">
        <v>45000</v>
      </c>
      <c r="J161" s="585">
        <v>45000</v>
      </c>
      <c r="K161" s="585">
        <v>20000</v>
      </c>
      <c r="L161" s="585">
        <v>25000</v>
      </c>
      <c r="M161" s="581"/>
      <c r="N161" s="581"/>
      <c r="O161" s="581"/>
      <c r="P161" s="581"/>
    </row>
    <row r="162" spans="1:16" s="510" customFormat="1" ht="30" customHeight="1">
      <c r="A162" s="582" t="s">
        <v>1023</v>
      </c>
      <c r="B162" s="582" t="s">
        <v>1024</v>
      </c>
      <c r="C162" s="593" t="s">
        <v>1025</v>
      </c>
      <c r="D162" s="593" t="s">
        <v>1026</v>
      </c>
      <c r="E162" s="593">
        <v>1</v>
      </c>
      <c r="F162" s="593" t="s">
        <v>764</v>
      </c>
      <c r="G162" s="593">
        <v>5000</v>
      </c>
      <c r="H162" s="593">
        <v>5000</v>
      </c>
      <c r="I162" s="585">
        <v>5000</v>
      </c>
      <c r="J162" s="592">
        <v>5000</v>
      </c>
      <c r="K162" s="585"/>
      <c r="L162" s="585">
        <v>5000</v>
      </c>
      <c r="M162" s="581"/>
      <c r="N162" s="581"/>
      <c r="O162" s="581"/>
      <c r="P162" s="581"/>
    </row>
    <row r="163" spans="1:16" s="510" customFormat="1" ht="30" customHeight="1">
      <c r="A163" s="582" t="s">
        <v>937</v>
      </c>
      <c r="B163" s="582" t="s">
        <v>1027</v>
      </c>
      <c r="C163" s="593"/>
      <c r="D163" s="593"/>
      <c r="E163" s="593"/>
      <c r="F163" s="593"/>
      <c r="G163" s="593"/>
      <c r="H163" s="593">
        <v>40000</v>
      </c>
      <c r="I163" s="585">
        <v>40000</v>
      </c>
      <c r="J163" s="592">
        <v>40000</v>
      </c>
      <c r="K163" s="585">
        <v>20000</v>
      </c>
      <c r="L163" s="585">
        <v>20000</v>
      </c>
      <c r="M163" s="581"/>
      <c r="N163" s="581"/>
      <c r="O163" s="581"/>
      <c r="P163" s="581"/>
    </row>
    <row r="164" spans="1:16" s="510" customFormat="1" ht="30" customHeight="1">
      <c r="A164" s="587" t="s">
        <v>875</v>
      </c>
      <c r="B164" s="587" t="s">
        <v>876</v>
      </c>
      <c r="C164" s="587" t="s">
        <v>877</v>
      </c>
      <c r="D164" s="587" t="s">
        <v>1022</v>
      </c>
      <c r="E164" s="587">
        <v>2</v>
      </c>
      <c r="F164" s="587" t="s">
        <v>924</v>
      </c>
      <c r="G164" s="587">
        <v>3000</v>
      </c>
      <c r="H164" s="591">
        <v>6000</v>
      </c>
      <c r="I164" s="591">
        <v>6000</v>
      </c>
      <c r="J164" s="590">
        <v>6000</v>
      </c>
      <c r="K164" s="591"/>
      <c r="L164" s="591">
        <v>6000</v>
      </c>
      <c r="M164" s="581"/>
      <c r="N164" s="581"/>
      <c r="O164" s="581"/>
      <c r="P164" s="581"/>
    </row>
    <row r="165" spans="1:16" s="510" customFormat="1" ht="30" customHeight="1">
      <c r="A165" s="587" t="s">
        <v>879</v>
      </c>
      <c r="B165" s="587" t="s">
        <v>880</v>
      </c>
      <c r="C165" s="587" t="s">
        <v>881</v>
      </c>
      <c r="D165" s="587" t="s">
        <v>1022</v>
      </c>
      <c r="E165" s="591">
        <v>100</v>
      </c>
      <c r="F165" s="587" t="s">
        <v>924</v>
      </c>
      <c r="G165" s="587">
        <v>300</v>
      </c>
      <c r="H165" s="591">
        <v>30000</v>
      </c>
      <c r="I165" s="591">
        <v>30000</v>
      </c>
      <c r="J165" s="590">
        <v>30000</v>
      </c>
      <c r="K165" s="591">
        <v>16000</v>
      </c>
      <c r="L165" s="591">
        <v>14000</v>
      </c>
      <c r="M165" s="581"/>
      <c r="N165" s="581"/>
      <c r="O165" s="581"/>
      <c r="P165" s="581"/>
    </row>
    <row r="166" spans="1:16" s="510" customFormat="1" ht="30" customHeight="1">
      <c r="A166" s="587" t="s">
        <v>1028</v>
      </c>
      <c r="B166" s="587" t="s">
        <v>1029</v>
      </c>
      <c r="C166" s="587" t="s">
        <v>1030</v>
      </c>
      <c r="D166" s="587" t="s">
        <v>1022</v>
      </c>
      <c r="E166" s="591">
        <v>1</v>
      </c>
      <c r="F166" s="587" t="s">
        <v>924</v>
      </c>
      <c r="G166" s="587">
        <v>4000</v>
      </c>
      <c r="H166" s="591">
        <v>4000</v>
      </c>
      <c r="I166" s="591">
        <v>4000</v>
      </c>
      <c r="J166" s="590">
        <v>4000</v>
      </c>
      <c r="K166" s="591">
        <v>4000</v>
      </c>
      <c r="L166" s="591"/>
      <c r="M166" s="581"/>
      <c r="N166" s="581"/>
      <c r="O166" s="581"/>
      <c r="P166" s="581"/>
    </row>
    <row r="167" spans="1:16" s="510" customFormat="1" ht="30" customHeight="1">
      <c r="A167" s="582" t="s">
        <v>765</v>
      </c>
      <c r="B167" s="582" t="s">
        <v>766</v>
      </c>
      <c r="C167" s="593"/>
      <c r="D167" s="593"/>
      <c r="E167" s="593"/>
      <c r="F167" s="593"/>
      <c r="G167" s="593"/>
      <c r="H167" s="593">
        <v>20000</v>
      </c>
      <c r="I167" s="585">
        <v>20000</v>
      </c>
      <c r="J167" s="585">
        <v>20000</v>
      </c>
      <c r="K167" s="585"/>
      <c r="L167" s="585">
        <v>20000</v>
      </c>
      <c r="M167" s="581"/>
      <c r="N167" s="581"/>
      <c r="O167" s="581"/>
      <c r="P167" s="581"/>
    </row>
    <row r="168" spans="1:16" s="510" customFormat="1" ht="30" customHeight="1">
      <c r="A168" s="599" t="s">
        <v>771</v>
      </c>
      <c r="B168" s="582" t="s">
        <v>772</v>
      </c>
      <c r="C168" s="593" t="s">
        <v>1031</v>
      </c>
      <c r="D168" s="593" t="s">
        <v>1032</v>
      </c>
      <c r="E168" s="593">
        <v>1</v>
      </c>
      <c r="F168" s="593" t="s">
        <v>764</v>
      </c>
      <c r="G168" s="593">
        <v>10000</v>
      </c>
      <c r="H168" s="593">
        <v>10000</v>
      </c>
      <c r="I168" s="585">
        <v>10000</v>
      </c>
      <c r="J168" s="592">
        <v>10000</v>
      </c>
      <c r="K168" s="585"/>
      <c r="L168" s="585">
        <v>10000</v>
      </c>
      <c r="M168" s="581"/>
      <c r="N168" s="581"/>
      <c r="O168" s="581"/>
      <c r="P168" s="581"/>
    </row>
    <row r="169" spans="1:16" s="510" customFormat="1" ht="30" customHeight="1">
      <c r="A169" s="599" t="s">
        <v>775</v>
      </c>
      <c r="B169" s="582" t="s">
        <v>776</v>
      </c>
      <c r="C169" s="593"/>
      <c r="D169" s="593"/>
      <c r="E169" s="593"/>
      <c r="F169" s="593"/>
      <c r="G169" s="593"/>
      <c r="H169" s="593">
        <v>10000</v>
      </c>
      <c r="I169" s="585">
        <v>10000</v>
      </c>
      <c r="J169" s="592">
        <v>10000</v>
      </c>
      <c r="K169" s="585"/>
      <c r="L169" s="585">
        <v>10000</v>
      </c>
      <c r="M169" s="581"/>
      <c r="N169" s="581"/>
      <c r="O169" s="581"/>
      <c r="P169" s="581"/>
    </row>
    <row r="170" spans="1:16" s="510" customFormat="1" ht="30" customHeight="1">
      <c r="A170" s="587" t="s">
        <v>777</v>
      </c>
      <c r="B170" s="587" t="s">
        <v>778</v>
      </c>
      <c r="C170" s="587" t="s">
        <v>925</v>
      </c>
      <c r="D170" s="587" t="s">
        <v>926</v>
      </c>
      <c r="E170" s="587">
        <v>1</v>
      </c>
      <c r="F170" s="587" t="s">
        <v>764</v>
      </c>
      <c r="G170" s="587">
        <v>10000</v>
      </c>
      <c r="H170" s="591">
        <v>10000</v>
      </c>
      <c r="I170" s="591">
        <v>10000</v>
      </c>
      <c r="J170" s="590">
        <v>10000</v>
      </c>
      <c r="K170" s="591"/>
      <c r="L170" s="591">
        <v>10000</v>
      </c>
      <c r="M170" s="581"/>
      <c r="N170" s="581"/>
      <c r="O170" s="581"/>
      <c r="P170" s="581"/>
    </row>
    <row r="171" spans="1:16" s="510" customFormat="1" ht="30" customHeight="1">
      <c r="A171" s="582" t="s">
        <v>780</v>
      </c>
      <c r="B171" s="582" t="s">
        <v>781</v>
      </c>
      <c r="C171" s="593"/>
      <c r="D171" s="593"/>
      <c r="E171" s="593"/>
      <c r="F171" s="593"/>
      <c r="G171" s="593"/>
      <c r="H171" s="593">
        <v>10000</v>
      </c>
      <c r="I171" s="585">
        <v>10000</v>
      </c>
      <c r="J171" s="585">
        <v>10000</v>
      </c>
      <c r="K171" s="585"/>
      <c r="L171" s="585">
        <v>10000</v>
      </c>
      <c r="M171" s="581"/>
      <c r="N171" s="581"/>
      <c r="O171" s="581"/>
      <c r="P171" s="581"/>
    </row>
    <row r="172" spans="1:16" s="510" customFormat="1" ht="30" customHeight="1">
      <c r="A172" s="582" t="s">
        <v>1033</v>
      </c>
      <c r="B172" s="582" t="s">
        <v>1034</v>
      </c>
      <c r="C172" s="593" t="s">
        <v>1035</v>
      </c>
      <c r="D172" s="593" t="s">
        <v>1036</v>
      </c>
      <c r="E172" s="593">
        <v>1</v>
      </c>
      <c r="F172" s="593" t="s">
        <v>764</v>
      </c>
      <c r="G172" s="593">
        <v>10000</v>
      </c>
      <c r="H172" s="593">
        <v>10000</v>
      </c>
      <c r="I172" s="585">
        <v>10000</v>
      </c>
      <c r="J172" s="592">
        <v>10000</v>
      </c>
      <c r="K172" s="585"/>
      <c r="L172" s="585">
        <v>10000</v>
      </c>
      <c r="M172" s="581"/>
      <c r="N172" s="581"/>
      <c r="O172" s="581"/>
      <c r="P172" s="581"/>
    </row>
    <row r="173" spans="1:16" s="510" customFormat="1" ht="30" customHeight="1">
      <c r="A173" s="600"/>
      <c r="B173" s="600"/>
      <c r="C173" s="580"/>
      <c r="D173" s="580"/>
      <c r="E173" s="580"/>
      <c r="F173" s="580"/>
      <c r="G173" s="580"/>
      <c r="H173" s="580"/>
      <c r="I173" s="580"/>
      <c r="J173" s="580"/>
      <c r="K173" s="580"/>
      <c r="L173" s="581"/>
      <c r="M173" s="581"/>
      <c r="N173" s="581"/>
      <c r="O173" s="581"/>
      <c r="P173" s="581"/>
    </row>
    <row r="174" spans="1:16" s="510" customFormat="1" ht="30" customHeight="1">
      <c r="A174" s="510" t="s">
        <v>1081</v>
      </c>
    </row>
    <row r="175" spans="1:16" s="2" customFormat="1" ht="30" customHeight="1">
      <c r="A175" s="42" t="s">
        <v>181</v>
      </c>
      <c r="B175" s="43"/>
      <c r="C175" s="512"/>
      <c r="D175" s="512"/>
      <c r="E175" s="512"/>
      <c r="F175" s="512"/>
      <c r="G175" s="512"/>
      <c r="H175" s="512">
        <v>479720</v>
      </c>
      <c r="I175" s="512"/>
      <c r="J175" s="512"/>
      <c r="K175" s="512">
        <v>181000</v>
      </c>
      <c r="L175" s="44">
        <v>298720</v>
      </c>
      <c r="M175" s="44"/>
      <c r="N175" s="44"/>
      <c r="O175" s="513"/>
      <c r="P175" s="334"/>
    </row>
    <row r="176" spans="1:16" s="602" customFormat="1" ht="30" customHeight="1">
      <c r="A176" s="601" t="s">
        <v>673</v>
      </c>
      <c r="B176" s="601" t="s">
        <v>647</v>
      </c>
      <c r="C176" s="512"/>
      <c r="D176" s="512"/>
      <c r="E176" s="512"/>
      <c r="F176" s="512"/>
      <c r="G176" s="512"/>
      <c r="H176" s="512">
        <v>281720</v>
      </c>
      <c r="I176" s="512"/>
      <c r="J176" s="512"/>
      <c r="K176" s="512">
        <v>90000</v>
      </c>
      <c r="L176" s="44">
        <v>191720</v>
      </c>
      <c r="M176" s="56"/>
      <c r="N176" s="56"/>
      <c r="O176" s="56"/>
      <c r="P176" s="43"/>
    </row>
    <row r="177" spans="1:16" s="602" customFormat="1" ht="30" customHeight="1">
      <c r="A177" s="601" t="s">
        <v>674</v>
      </c>
      <c r="B177" s="601" t="s">
        <v>675</v>
      </c>
      <c r="C177" s="512"/>
      <c r="D177" s="512"/>
      <c r="E177" s="512"/>
      <c r="F177" s="512"/>
      <c r="G177" s="512"/>
      <c r="H177" s="512">
        <v>231740</v>
      </c>
      <c r="I177" s="512"/>
      <c r="J177" s="512"/>
      <c r="K177" s="512"/>
      <c r="L177" s="44"/>
      <c r="M177" s="44"/>
      <c r="N177" s="44"/>
      <c r="O177" s="44"/>
      <c r="P177" s="43"/>
    </row>
    <row r="178" spans="1:16" s="602" customFormat="1" ht="30" customHeight="1">
      <c r="A178" s="601" t="s">
        <v>786</v>
      </c>
      <c r="B178" s="601" t="s">
        <v>677</v>
      </c>
      <c r="C178" s="603"/>
      <c r="D178" s="512"/>
      <c r="E178" s="512"/>
      <c r="F178" s="512"/>
      <c r="G178" s="512"/>
      <c r="H178" s="512">
        <v>32660</v>
      </c>
      <c r="I178" s="512"/>
      <c r="J178" s="512"/>
      <c r="K178" s="512"/>
      <c r="L178" s="44"/>
      <c r="M178" s="44"/>
      <c r="N178" s="44"/>
      <c r="O178" s="44"/>
      <c r="P178" s="43"/>
    </row>
    <row r="179" spans="1:16" s="2" customFormat="1" ht="30" customHeight="1">
      <c r="A179" s="604" t="s">
        <v>787</v>
      </c>
      <c r="B179" s="604" t="s">
        <v>788</v>
      </c>
      <c r="C179" s="605" t="s">
        <v>788</v>
      </c>
      <c r="D179" s="606"/>
      <c r="E179" s="606">
        <v>3</v>
      </c>
      <c r="F179" s="606" t="s">
        <v>700</v>
      </c>
      <c r="G179" s="606">
        <v>220</v>
      </c>
      <c r="H179" s="606">
        <v>660</v>
      </c>
      <c r="I179" s="606">
        <v>660</v>
      </c>
      <c r="J179" s="606">
        <v>660</v>
      </c>
      <c r="K179" s="606">
        <v>660</v>
      </c>
      <c r="L179" s="45"/>
      <c r="M179" s="45"/>
      <c r="N179" s="45"/>
      <c r="O179" s="45"/>
      <c r="P179" s="334"/>
    </row>
    <row r="180" spans="1:16" s="2" customFormat="1" ht="30" customHeight="1">
      <c r="A180" s="604" t="s">
        <v>678</v>
      </c>
      <c r="B180" s="604" t="s">
        <v>679</v>
      </c>
      <c r="C180" s="605" t="s">
        <v>789</v>
      </c>
      <c r="D180" s="605" t="s">
        <v>790</v>
      </c>
      <c r="E180" s="605">
        <v>6</v>
      </c>
      <c r="F180" s="605" t="s">
        <v>682</v>
      </c>
      <c r="G180" s="605">
        <v>4500</v>
      </c>
      <c r="H180" s="605">
        <v>27000</v>
      </c>
      <c r="I180" s="605">
        <v>27000</v>
      </c>
      <c r="J180" s="605">
        <v>27000</v>
      </c>
      <c r="K180" s="605">
        <v>27000</v>
      </c>
      <c r="L180" s="605"/>
      <c r="M180" s="333"/>
      <c r="N180" s="333"/>
      <c r="O180" s="333"/>
      <c r="P180" s="334"/>
    </row>
    <row r="181" spans="1:16" s="2" customFormat="1" ht="30" customHeight="1">
      <c r="A181" s="604" t="s">
        <v>791</v>
      </c>
      <c r="B181" s="604" t="s">
        <v>792</v>
      </c>
      <c r="C181" s="605" t="s">
        <v>793</v>
      </c>
      <c r="D181" s="605" t="s">
        <v>794</v>
      </c>
      <c r="E181" s="605">
        <v>2</v>
      </c>
      <c r="F181" s="605" t="s">
        <v>682</v>
      </c>
      <c r="G181" s="605">
        <v>2500</v>
      </c>
      <c r="H181" s="605">
        <v>5000</v>
      </c>
      <c r="I181" s="605">
        <v>5000</v>
      </c>
      <c r="J181" s="605">
        <v>5000</v>
      </c>
      <c r="K181" s="605">
        <v>5000</v>
      </c>
      <c r="L181" s="333"/>
      <c r="M181" s="333"/>
      <c r="N181" s="333"/>
      <c r="O181" s="333"/>
      <c r="P181" s="334"/>
    </row>
    <row r="182" spans="1:16" s="602" customFormat="1" ht="30" customHeight="1">
      <c r="A182" s="601" t="s">
        <v>795</v>
      </c>
      <c r="B182" s="601" t="s">
        <v>796</v>
      </c>
      <c r="C182" s="603"/>
      <c r="D182" s="603"/>
      <c r="E182" s="603"/>
      <c r="F182" s="603"/>
      <c r="G182" s="603"/>
      <c r="H182" s="603">
        <v>26200</v>
      </c>
      <c r="I182" s="603"/>
      <c r="J182" s="603"/>
      <c r="K182" s="603"/>
      <c r="L182" s="42"/>
      <c r="M182" s="42"/>
      <c r="N182" s="42"/>
      <c r="O182" s="42"/>
      <c r="P182" s="43"/>
    </row>
    <row r="183" spans="1:16" s="2" customFormat="1" ht="30" customHeight="1">
      <c r="A183" s="604" t="s">
        <v>797</v>
      </c>
      <c r="B183" s="604" t="s">
        <v>798</v>
      </c>
      <c r="C183" s="605" t="s">
        <v>799</v>
      </c>
      <c r="D183" s="605" t="s">
        <v>790</v>
      </c>
      <c r="E183" s="605">
        <v>1</v>
      </c>
      <c r="F183" s="605" t="s">
        <v>682</v>
      </c>
      <c r="G183" s="605">
        <v>25000</v>
      </c>
      <c r="H183" s="605">
        <v>25000</v>
      </c>
      <c r="I183" s="605">
        <v>25000</v>
      </c>
      <c r="J183" s="605">
        <v>25000</v>
      </c>
      <c r="K183" s="605"/>
      <c r="L183" s="333">
        <v>25000</v>
      </c>
      <c r="M183" s="333"/>
      <c r="N183" s="333"/>
      <c r="O183" s="333"/>
      <c r="P183" s="334"/>
    </row>
    <row r="184" spans="1:16" s="2" customFormat="1" ht="30" customHeight="1">
      <c r="A184" s="604" t="s">
        <v>800</v>
      </c>
      <c r="B184" s="604" t="s">
        <v>801</v>
      </c>
      <c r="C184" s="605" t="s">
        <v>801</v>
      </c>
      <c r="D184" s="605" t="s">
        <v>802</v>
      </c>
      <c r="E184" s="605">
        <v>1</v>
      </c>
      <c r="F184" s="605" t="s">
        <v>682</v>
      </c>
      <c r="G184" s="605">
        <v>1000</v>
      </c>
      <c r="H184" s="605">
        <v>1000</v>
      </c>
      <c r="I184" s="605">
        <v>1000</v>
      </c>
      <c r="J184" s="605">
        <v>1000</v>
      </c>
      <c r="K184" s="605">
        <v>1000</v>
      </c>
      <c r="L184" s="333"/>
      <c r="M184" s="333"/>
      <c r="N184" s="333"/>
      <c r="O184" s="333"/>
      <c r="P184" s="334"/>
    </row>
    <row r="185" spans="1:16" s="2" customFormat="1" ht="30" customHeight="1">
      <c r="A185" s="604" t="s">
        <v>803</v>
      </c>
      <c r="B185" s="604" t="s">
        <v>804</v>
      </c>
      <c r="C185" s="605" t="s">
        <v>805</v>
      </c>
      <c r="D185" s="605" t="s">
        <v>806</v>
      </c>
      <c r="E185" s="605">
        <v>4</v>
      </c>
      <c r="F185" s="605" t="s">
        <v>700</v>
      </c>
      <c r="G185" s="605">
        <v>50</v>
      </c>
      <c r="H185" s="605">
        <v>200</v>
      </c>
      <c r="I185" s="605">
        <v>200</v>
      </c>
      <c r="J185" s="605">
        <v>200</v>
      </c>
      <c r="K185" s="605">
        <v>200</v>
      </c>
      <c r="L185" s="333"/>
      <c r="M185" s="333"/>
      <c r="N185" s="333"/>
      <c r="O185" s="333"/>
      <c r="P185" s="334"/>
    </row>
    <row r="186" spans="1:16" s="602" customFormat="1" ht="30" customHeight="1">
      <c r="A186" s="601" t="s">
        <v>807</v>
      </c>
      <c r="B186" s="601" t="s">
        <v>808</v>
      </c>
      <c r="C186" s="603"/>
      <c r="D186" s="603"/>
      <c r="E186" s="603"/>
      <c r="F186" s="603"/>
      <c r="G186" s="603"/>
      <c r="H186" s="603">
        <v>160000</v>
      </c>
      <c r="I186" s="603"/>
      <c r="J186" s="603"/>
      <c r="K186" s="603"/>
      <c r="L186" s="42"/>
      <c r="M186" s="42"/>
      <c r="N186" s="42"/>
      <c r="O186" s="42"/>
      <c r="P186" s="43"/>
    </row>
    <row r="187" spans="1:16" s="2" customFormat="1" ht="30" customHeight="1">
      <c r="A187" s="604" t="s">
        <v>809</v>
      </c>
      <c r="B187" s="604" t="s">
        <v>810</v>
      </c>
      <c r="C187" s="605" t="s">
        <v>811</v>
      </c>
      <c r="D187" s="605" t="s">
        <v>812</v>
      </c>
      <c r="E187" s="605">
        <v>2</v>
      </c>
      <c r="F187" s="605" t="s">
        <v>813</v>
      </c>
      <c r="G187" s="605">
        <v>80000</v>
      </c>
      <c r="H187" s="605">
        <v>160000</v>
      </c>
      <c r="I187" s="605">
        <v>160000</v>
      </c>
      <c r="J187" s="605">
        <v>160000</v>
      </c>
      <c r="K187" s="605"/>
      <c r="L187" s="333">
        <v>160000</v>
      </c>
      <c r="M187" s="333"/>
      <c r="N187" s="333"/>
      <c r="O187" s="333"/>
      <c r="P187" s="334"/>
    </row>
    <row r="188" spans="1:16" s="602" customFormat="1" ht="30" customHeight="1">
      <c r="A188" s="601" t="s">
        <v>814</v>
      </c>
      <c r="B188" s="601" t="s">
        <v>684</v>
      </c>
      <c r="C188" s="603"/>
      <c r="D188" s="603"/>
      <c r="E188" s="603"/>
      <c r="F188" s="603"/>
      <c r="G188" s="603"/>
      <c r="H188" s="603">
        <v>3000</v>
      </c>
      <c r="I188" s="603"/>
      <c r="J188" s="603"/>
      <c r="K188" s="603"/>
      <c r="L188" s="42"/>
      <c r="M188" s="42"/>
      <c r="N188" s="42"/>
      <c r="O188" s="42"/>
      <c r="P188" s="43"/>
    </row>
    <row r="189" spans="1:16" s="2" customFormat="1" ht="30" customHeight="1">
      <c r="A189" s="604" t="s">
        <v>685</v>
      </c>
      <c r="B189" s="604" t="s">
        <v>686</v>
      </c>
      <c r="C189" s="605" t="s">
        <v>815</v>
      </c>
      <c r="D189" s="605"/>
      <c r="E189" s="605">
        <v>1</v>
      </c>
      <c r="F189" s="605" t="s">
        <v>688</v>
      </c>
      <c r="G189" s="605">
        <v>3000</v>
      </c>
      <c r="H189" s="605">
        <v>3000</v>
      </c>
      <c r="I189" s="605">
        <v>3000</v>
      </c>
      <c r="J189" s="605">
        <v>3000</v>
      </c>
      <c r="K189" s="605">
        <v>3000</v>
      </c>
      <c r="L189" s="333"/>
      <c r="M189" s="333"/>
      <c r="N189" s="333"/>
      <c r="O189" s="333"/>
      <c r="P189" s="334"/>
    </row>
    <row r="190" spans="1:16" s="602" customFormat="1" ht="30" customHeight="1">
      <c r="A190" s="601" t="s">
        <v>816</v>
      </c>
      <c r="B190" s="601" t="s">
        <v>690</v>
      </c>
      <c r="C190" s="603"/>
      <c r="D190" s="603"/>
      <c r="E190" s="603"/>
      <c r="F190" s="603"/>
      <c r="G190" s="603"/>
      <c r="H190" s="603">
        <v>720</v>
      </c>
      <c r="I190" s="603"/>
      <c r="J190" s="603"/>
      <c r="K190" s="603"/>
      <c r="L190" s="42"/>
      <c r="M190" s="42"/>
      <c r="N190" s="42"/>
      <c r="O190" s="42"/>
      <c r="P190" s="43"/>
    </row>
    <row r="191" spans="1:16" s="2" customFormat="1" ht="30" customHeight="1">
      <c r="A191" s="604" t="s">
        <v>696</v>
      </c>
      <c r="B191" s="604" t="s">
        <v>697</v>
      </c>
      <c r="C191" s="605" t="s">
        <v>698</v>
      </c>
      <c r="D191" s="605"/>
      <c r="E191" s="605">
        <v>4</v>
      </c>
      <c r="F191" s="605" t="s">
        <v>700</v>
      </c>
      <c r="G191" s="605">
        <v>180</v>
      </c>
      <c r="H191" s="605">
        <v>720</v>
      </c>
      <c r="I191" s="605">
        <v>720</v>
      </c>
      <c r="J191" s="605">
        <v>720</v>
      </c>
      <c r="K191" s="605"/>
      <c r="L191" s="333">
        <v>720</v>
      </c>
      <c r="M191" s="333"/>
      <c r="N191" s="333"/>
      <c r="O191" s="333"/>
      <c r="P191" s="334"/>
    </row>
    <row r="192" spans="1:16" s="602" customFormat="1" ht="30" customHeight="1">
      <c r="A192" s="607" t="s">
        <v>817</v>
      </c>
      <c r="B192" s="607" t="s">
        <v>818</v>
      </c>
      <c r="C192" s="603"/>
      <c r="D192" s="603"/>
      <c r="E192" s="603"/>
      <c r="F192" s="603"/>
      <c r="G192" s="603"/>
      <c r="H192" s="603">
        <v>9000</v>
      </c>
      <c r="I192" s="603"/>
      <c r="J192" s="603"/>
      <c r="K192" s="603"/>
      <c r="L192" s="42"/>
      <c r="M192" s="42"/>
      <c r="N192" s="42"/>
      <c r="O192" s="42"/>
      <c r="P192" s="43"/>
    </row>
    <row r="193" spans="1:16" s="2" customFormat="1" ht="30" customHeight="1">
      <c r="A193" s="605" t="s">
        <v>819</v>
      </c>
      <c r="B193" s="513" t="s">
        <v>820</v>
      </c>
      <c r="C193" s="605" t="s">
        <v>821</v>
      </c>
      <c r="D193" s="605" t="s">
        <v>822</v>
      </c>
      <c r="E193" s="605">
        <v>1</v>
      </c>
      <c r="F193" s="605" t="s">
        <v>700</v>
      </c>
      <c r="G193" s="605">
        <v>9000</v>
      </c>
      <c r="H193" s="605">
        <v>9000</v>
      </c>
      <c r="I193" s="605">
        <v>9000</v>
      </c>
      <c r="J193" s="605">
        <v>9000</v>
      </c>
      <c r="K193" s="605">
        <v>9000</v>
      </c>
      <c r="L193" s="333"/>
      <c r="M193" s="333"/>
      <c r="N193" s="333"/>
      <c r="O193" s="333"/>
      <c r="P193" s="334"/>
    </row>
    <row r="194" spans="1:16" s="602" customFormat="1" ht="30" customHeight="1">
      <c r="A194" s="603" t="s">
        <v>823</v>
      </c>
      <c r="B194" s="607" t="s">
        <v>824</v>
      </c>
      <c r="C194" s="603"/>
      <c r="D194" s="603"/>
      <c r="E194" s="603"/>
      <c r="F194" s="603"/>
      <c r="G194" s="603"/>
      <c r="H194" s="603">
        <v>160</v>
      </c>
      <c r="I194" s="603"/>
      <c r="J194" s="603"/>
      <c r="K194" s="603"/>
      <c r="L194" s="42"/>
      <c r="M194" s="42"/>
      <c r="N194" s="42"/>
      <c r="O194" s="42"/>
      <c r="P194" s="43"/>
    </row>
    <row r="195" spans="1:16" s="2" customFormat="1" ht="30" customHeight="1">
      <c r="A195" s="605" t="s">
        <v>825</v>
      </c>
      <c r="B195" s="513" t="s">
        <v>826</v>
      </c>
      <c r="C195" s="605" t="s">
        <v>827</v>
      </c>
      <c r="D195" s="605"/>
      <c r="E195" s="605">
        <v>2</v>
      </c>
      <c r="F195" s="605" t="s">
        <v>700</v>
      </c>
      <c r="G195" s="605">
        <v>80</v>
      </c>
      <c r="H195" s="605">
        <v>160</v>
      </c>
      <c r="I195" s="605">
        <v>160</v>
      </c>
      <c r="J195" s="605">
        <v>160</v>
      </c>
      <c r="K195" s="605">
        <v>160</v>
      </c>
      <c r="L195" s="333"/>
      <c r="M195" s="333"/>
      <c r="N195" s="333"/>
      <c r="O195" s="333"/>
      <c r="P195" s="334"/>
    </row>
    <row r="196" spans="1:16" s="602" customFormat="1" ht="30" customHeight="1">
      <c r="A196" s="603" t="s">
        <v>828</v>
      </c>
      <c r="B196" s="607" t="s">
        <v>829</v>
      </c>
      <c r="C196" s="603"/>
      <c r="D196" s="603"/>
      <c r="E196" s="603"/>
      <c r="F196" s="603"/>
      <c r="G196" s="603"/>
      <c r="H196" s="603">
        <v>3600</v>
      </c>
      <c r="I196" s="603"/>
      <c r="J196" s="603"/>
      <c r="K196" s="603"/>
      <c r="L196" s="42"/>
      <c r="M196" s="42"/>
      <c r="N196" s="42"/>
      <c r="O196" s="42"/>
      <c r="P196" s="43"/>
    </row>
    <row r="197" spans="1:16" s="2" customFormat="1" ht="30" customHeight="1">
      <c r="A197" s="605" t="s">
        <v>830</v>
      </c>
      <c r="B197" s="513" t="s">
        <v>831</v>
      </c>
      <c r="C197" s="605" t="s">
        <v>832</v>
      </c>
      <c r="D197" s="605"/>
      <c r="E197" s="605">
        <v>2</v>
      </c>
      <c r="F197" s="605" t="s">
        <v>700</v>
      </c>
      <c r="G197" s="605">
        <v>1800</v>
      </c>
      <c r="H197" s="605">
        <v>3600</v>
      </c>
      <c r="I197" s="605">
        <v>3600</v>
      </c>
      <c r="J197" s="605">
        <v>3600</v>
      </c>
      <c r="K197" s="605">
        <v>3600</v>
      </c>
      <c r="L197" s="333"/>
      <c r="M197" s="333"/>
      <c r="N197" s="333"/>
      <c r="O197" s="333"/>
      <c r="P197" s="334"/>
    </row>
    <row r="198" spans="1:16" s="602" customFormat="1" ht="30" customHeight="1">
      <c r="A198" s="603" t="s">
        <v>833</v>
      </c>
      <c r="B198" s="607" t="s">
        <v>834</v>
      </c>
      <c r="C198" s="603"/>
      <c r="D198" s="603"/>
      <c r="E198" s="603"/>
      <c r="F198" s="603"/>
      <c r="G198" s="603"/>
      <c r="H198" s="603">
        <v>15600</v>
      </c>
      <c r="I198" s="603"/>
      <c r="J198" s="603"/>
      <c r="K198" s="603"/>
      <c r="L198" s="42"/>
      <c r="M198" s="42"/>
      <c r="N198" s="42"/>
      <c r="O198" s="42"/>
      <c r="P198" s="43"/>
    </row>
    <row r="199" spans="1:16" s="2" customFormat="1" ht="30" customHeight="1">
      <c r="A199" s="605" t="s">
        <v>835</v>
      </c>
      <c r="B199" s="513" t="s">
        <v>836</v>
      </c>
      <c r="C199" s="605" t="s">
        <v>837</v>
      </c>
      <c r="D199" s="605" t="s">
        <v>838</v>
      </c>
      <c r="E199" s="605">
        <v>4</v>
      </c>
      <c r="F199" s="605" t="s">
        <v>839</v>
      </c>
      <c r="G199" s="605">
        <v>1800</v>
      </c>
      <c r="H199" s="605">
        <v>7200</v>
      </c>
      <c r="I199" s="605">
        <v>7200</v>
      </c>
      <c r="J199" s="605">
        <v>7200</v>
      </c>
      <c r="K199" s="605">
        <v>7200</v>
      </c>
      <c r="L199" s="333"/>
      <c r="M199" s="333"/>
      <c r="N199" s="333"/>
      <c r="O199" s="333"/>
      <c r="P199" s="334"/>
    </row>
    <row r="200" spans="1:16" s="2" customFormat="1" ht="30" customHeight="1">
      <c r="A200" s="605" t="s">
        <v>840</v>
      </c>
      <c r="B200" s="513" t="s">
        <v>841</v>
      </c>
      <c r="C200" s="605" t="s">
        <v>842</v>
      </c>
      <c r="D200" s="605"/>
      <c r="E200" s="605">
        <v>4</v>
      </c>
      <c r="F200" s="605" t="s">
        <v>843</v>
      </c>
      <c r="G200" s="605">
        <v>400</v>
      </c>
      <c r="H200" s="605">
        <v>1600</v>
      </c>
      <c r="I200" s="605">
        <v>1600</v>
      </c>
      <c r="J200" s="605">
        <v>1600</v>
      </c>
      <c r="K200" s="605">
        <v>1600</v>
      </c>
      <c r="L200" s="333"/>
      <c r="M200" s="333"/>
      <c r="N200" s="333"/>
      <c r="O200" s="333"/>
      <c r="P200" s="334"/>
    </row>
    <row r="201" spans="1:16" s="2" customFormat="1" ht="30" customHeight="1">
      <c r="A201" s="605" t="s">
        <v>844</v>
      </c>
      <c r="B201" s="513" t="s">
        <v>845</v>
      </c>
      <c r="C201" s="605" t="s">
        <v>846</v>
      </c>
      <c r="D201" s="605"/>
      <c r="E201" s="605">
        <v>2</v>
      </c>
      <c r="F201" s="605" t="s">
        <v>745</v>
      </c>
      <c r="G201" s="605">
        <v>1600</v>
      </c>
      <c r="H201" s="605">
        <v>3200</v>
      </c>
      <c r="I201" s="605">
        <v>3200</v>
      </c>
      <c r="J201" s="605">
        <v>3200</v>
      </c>
      <c r="K201" s="605">
        <v>3200</v>
      </c>
      <c r="L201" s="333"/>
      <c r="M201" s="333"/>
      <c r="N201" s="333"/>
      <c r="O201" s="333"/>
      <c r="P201" s="334"/>
    </row>
    <row r="202" spans="1:16" s="2" customFormat="1" ht="30" customHeight="1">
      <c r="A202" s="605" t="s">
        <v>847</v>
      </c>
      <c r="B202" s="513" t="s">
        <v>848</v>
      </c>
      <c r="C202" s="605" t="s">
        <v>849</v>
      </c>
      <c r="D202" s="605" t="s">
        <v>850</v>
      </c>
      <c r="E202" s="605">
        <v>4</v>
      </c>
      <c r="F202" s="605" t="s">
        <v>851</v>
      </c>
      <c r="G202" s="605">
        <v>900</v>
      </c>
      <c r="H202" s="605">
        <v>3600</v>
      </c>
      <c r="I202" s="605">
        <v>3600</v>
      </c>
      <c r="J202" s="605">
        <v>3600</v>
      </c>
      <c r="K202" s="605">
        <v>3600</v>
      </c>
      <c r="L202" s="333"/>
      <c r="M202" s="333"/>
      <c r="N202" s="333"/>
      <c r="O202" s="333"/>
      <c r="P202" s="334"/>
    </row>
    <row r="203" spans="1:16" s="602" customFormat="1" ht="30" customHeight="1">
      <c r="A203" s="603" t="s">
        <v>708</v>
      </c>
      <c r="B203" s="607" t="s">
        <v>709</v>
      </c>
      <c r="C203" s="603"/>
      <c r="D203" s="603"/>
      <c r="E203" s="603"/>
      <c r="F203" s="603"/>
      <c r="G203" s="603"/>
      <c r="H203" s="603">
        <v>26280</v>
      </c>
      <c r="I203" s="603"/>
      <c r="J203" s="603"/>
      <c r="K203" s="603"/>
      <c r="L203" s="42"/>
      <c r="M203" s="42"/>
      <c r="N203" s="42"/>
      <c r="O203" s="42"/>
      <c r="P203" s="43"/>
    </row>
    <row r="204" spans="1:16" s="2" customFormat="1" ht="30" customHeight="1">
      <c r="A204" s="605" t="s">
        <v>852</v>
      </c>
      <c r="B204" s="513" t="s">
        <v>853</v>
      </c>
      <c r="C204" s="605" t="s">
        <v>854</v>
      </c>
      <c r="D204" s="605" t="s">
        <v>855</v>
      </c>
      <c r="E204" s="605">
        <v>50</v>
      </c>
      <c r="F204" s="605" t="s">
        <v>715</v>
      </c>
      <c r="G204" s="605">
        <v>180</v>
      </c>
      <c r="H204" s="605">
        <v>9000</v>
      </c>
      <c r="I204" s="605">
        <v>9000</v>
      </c>
      <c r="J204" s="605">
        <v>9000</v>
      </c>
      <c r="K204" s="605">
        <v>9000</v>
      </c>
      <c r="L204" s="333"/>
      <c r="M204" s="333"/>
      <c r="N204" s="333"/>
      <c r="O204" s="333"/>
      <c r="P204" s="334"/>
    </row>
    <row r="205" spans="1:16" s="2" customFormat="1" ht="30" customHeight="1">
      <c r="A205" s="605" t="s">
        <v>856</v>
      </c>
      <c r="B205" s="513" t="s">
        <v>857</v>
      </c>
      <c r="C205" s="605" t="s">
        <v>857</v>
      </c>
      <c r="D205" s="605"/>
      <c r="E205" s="605">
        <v>3</v>
      </c>
      <c r="F205" s="605" t="s">
        <v>858</v>
      </c>
      <c r="G205" s="605">
        <v>30</v>
      </c>
      <c r="H205" s="605">
        <v>30</v>
      </c>
      <c r="I205" s="605">
        <v>30</v>
      </c>
      <c r="J205" s="605">
        <v>30</v>
      </c>
      <c r="K205" s="605">
        <v>30</v>
      </c>
      <c r="L205" s="333"/>
      <c r="M205" s="333"/>
      <c r="N205" s="333"/>
      <c r="O205" s="333"/>
      <c r="P205" s="334"/>
    </row>
    <row r="206" spans="1:16" s="2" customFormat="1" ht="30" customHeight="1">
      <c r="A206" s="605" t="s">
        <v>859</v>
      </c>
      <c r="B206" s="513" t="s">
        <v>860</v>
      </c>
      <c r="C206" s="605" t="s">
        <v>861</v>
      </c>
      <c r="D206" s="605"/>
      <c r="E206" s="605">
        <v>33</v>
      </c>
      <c r="F206" s="605" t="s">
        <v>700</v>
      </c>
      <c r="G206" s="605">
        <v>180</v>
      </c>
      <c r="H206" s="605">
        <v>6000</v>
      </c>
      <c r="I206" s="605">
        <v>6000</v>
      </c>
      <c r="J206" s="605">
        <v>6000</v>
      </c>
      <c r="K206" s="605"/>
      <c r="L206" s="333">
        <v>6000</v>
      </c>
      <c r="M206" s="333"/>
      <c r="N206" s="333"/>
      <c r="O206" s="333"/>
      <c r="P206" s="334"/>
    </row>
    <row r="207" spans="1:16" s="2" customFormat="1" ht="30" customHeight="1">
      <c r="A207" s="605" t="s">
        <v>725</v>
      </c>
      <c r="B207" s="513" t="s">
        <v>862</v>
      </c>
      <c r="C207" s="605" t="s">
        <v>863</v>
      </c>
      <c r="D207" s="605" t="s">
        <v>864</v>
      </c>
      <c r="E207" s="605">
        <v>50</v>
      </c>
      <c r="F207" s="605" t="s">
        <v>695</v>
      </c>
      <c r="G207" s="605">
        <v>25</v>
      </c>
      <c r="H207" s="605">
        <v>1250</v>
      </c>
      <c r="I207" s="605">
        <v>1250</v>
      </c>
      <c r="J207" s="605">
        <v>1250</v>
      </c>
      <c r="K207" s="605">
        <v>1250</v>
      </c>
      <c r="L207" s="333"/>
      <c r="M207" s="333"/>
      <c r="N207" s="333"/>
      <c r="O207" s="333"/>
      <c r="P207" s="334"/>
    </row>
    <row r="208" spans="1:16" s="2" customFormat="1" ht="30" customHeight="1">
      <c r="A208" s="605" t="s">
        <v>728</v>
      </c>
      <c r="B208" s="513" t="s">
        <v>729</v>
      </c>
      <c r="C208" s="605" t="s">
        <v>865</v>
      </c>
      <c r="D208" s="605"/>
      <c r="E208" s="605"/>
      <c r="F208" s="605"/>
      <c r="G208" s="605"/>
      <c r="H208" s="605">
        <v>10000</v>
      </c>
      <c r="I208" s="605">
        <v>10000</v>
      </c>
      <c r="J208" s="605">
        <v>10000</v>
      </c>
      <c r="K208" s="605">
        <v>10000</v>
      </c>
      <c r="L208" s="333"/>
      <c r="M208" s="333"/>
      <c r="N208" s="333"/>
      <c r="O208" s="333"/>
      <c r="P208" s="334"/>
    </row>
    <row r="209" spans="1:16" s="602" customFormat="1" ht="30" customHeight="1">
      <c r="A209" s="603" t="s">
        <v>746</v>
      </c>
      <c r="B209" s="607" t="s">
        <v>747</v>
      </c>
      <c r="C209" s="603"/>
      <c r="D209" s="603"/>
      <c r="E209" s="603"/>
      <c r="F209" s="603"/>
      <c r="G209" s="603"/>
      <c r="H209" s="603">
        <v>4500</v>
      </c>
      <c r="I209" s="603"/>
      <c r="J209" s="603"/>
      <c r="K209" s="603"/>
      <c r="L209" s="42"/>
      <c r="M209" s="42"/>
      <c r="N209" s="42"/>
      <c r="O209" s="42"/>
      <c r="P209" s="43"/>
    </row>
    <row r="210" spans="1:16" s="2" customFormat="1" ht="30" customHeight="1">
      <c r="A210" s="605" t="s">
        <v>750</v>
      </c>
      <c r="B210" s="513" t="s">
        <v>751</v>
      </c>
      <c r="C210" s="605" t="s">
        <v>752</v>
      </c>
      <c r="D210" s="605" t="s">
        <v>866</v>
      </c>
      <c r="E210" s="605">
        <v>300</v>
      </c>
      <c r="F210" s="605" t="s">
        <v>754</v>
      </c>
      <c r="G210" s="605">
        <v>15</v>
      </c>
      <c r="H210" s="605">
        <v>4500</v>
      </c>
      <c r="I210" s="605">
        <v>4500</v>
      </c>
      <c r="J210" s="605">
        <v>4500</v>
      </c>
      <c r="K210" s="605">
        <v>4500</v>
      </c>
      <c r="L210" s="333"/>
      <c r="M210" s="333"/>
      <c r="N210" s="333"/>
      <c r="O210" s="333"/>
      <c r="P210" s="334"/>
    </row>
    <row r="211" spans="1:16" s="602" customFormat="1" ht="30" customHeight="1">
      <c r="A211" s="603" t="s">
        <v>755</v>
      </c>
      <c r="B211" s="607" t="s">
        <v>756</v>
      </c>
      <c r="C211" s="603"/>
      <c r="D211" s="603"/>
      <c r="E211" s="603"/>
      <c r="F211" s="603"/>
      <c r="G211" s="603"/>
      <c r="H211" s="603">
        <v>198000</v>
      </c>
      <c r="I211" s="603"/>
      <c r="J211" s="603"/>
      <c r="K211" s="603">
        <v>91000</v>
      </c>
      <c r="L211" s="42">
        <v>107000</v>
      </c>
      <c r="M211" s="42"/>
      <c r="N211" s="42"/>
      <c r="O211" s="42"/>
      <c r="P211" s="43"/>
    </row>
    <row r="212" spans="1:16" s="602" customFormat="1" ht="30" customHeight="1">
      <c r="A212" s="603" t="s">
        <v>867</v>
      </c>
      <c r="B212" s="607" t="s">
        <v>868</v>
      </c>
      <c r="C212" s="603"/>
      <c r="D212" s="603"/>
      <c r="E212" s="603"/>
      <c r="F212" s="603"/>
      <c r="G212" s="603"/>
      <c r="H212" s="603">
        <v>87000</v>
      </c>
      <c r="I212" s="603"/>
      <c r="J212" s="603"/>
      <c r="K212" s="603">
        <v>0</v>
      </c>
      <c r="L212" s="42"/>
      <c r="M212" s="42"/>
      <c r="N212" s="42"/>
      <c r="O212" s="42"/>
      <c r="P212" s="43"/>
    </row>
    <row r="213" spans="1:16" s="2" customFormat="1" ht="30" customHeight="1">
      <c r="A213" s="605" t="s">
        <v>869</v>
      </c>
      <c r="B213" s="513" t="s">
        <v>870</v>
      </c>
      <c r="C213" s="605" t="s">
        <v>871</v>
      </c>
      <c r="D213" s="605" t="s">
        <v>872</v>
      </c>
      <c r="E213" s="605">
        <v>1</v>
      </c>
      <c r="F213" s="605" t="s">
        <v>764</v>
      </c>
      <c r="G213" s="605"/>
      <c r="H213" s="605">
        <v>87000</v>
      </c>
      <c r="I213" s="605">
        <v>87000</v>
      </c>
      <c r="J213" s="605">
        <v>87000</v>
      </c>
      <c r="K213" s="605">
        <v>0</v>
      </c>
      <c r="L213" s="333">
        <v>87000</v>
      </c>
      <c r="M213" s="333"/>
      <c r="N213" s="333"/>
      <c r="O213" s="333"/>
      <c r="P213" s="334"/>
    </row>
    <row r="214" spans="1:16" s="602" customFormat="1" ht="30" customHeight="1">
      <c r="A214" s="603" t="s">
        <v>873</v>
      </c>
      <c r="B214" s="607" t="s">
        <v>874</v>
      </c>
      <c r="C214" s="603"/>
      <c r="D214" s="603"/>
      <c r="E214" s="603"/>
      <c r="F214" s="603"/>
      <c r="G214" s="603"/>
      <c r="H214" s="603">
        <v>91000</v>
      </c>
      <c r="I214" s="603"/>
      <c r="J214" s="603"/>
      <c r="K214" s="603">
        <v>0</v>
      </c>
      <c r="L214" s="42"/>
      <c r="M214" s="42"/>
      <c r="N214" s="42"/>
      <c r="O214" s="42"/>
      <c r="P214" s="43"/>
    </row>
    <row r="215" spans="1:16" s="2" customFormat="1" ht="30" customHeight="1">
      <c r="A215" s="605" t="s">
        <v>875</v>
      </c>
      <c r="B215" s="513" t="s">
        <v>876</v>
      </c>
      <c r="C215" s="605" t="s">
        <v>877</v>
      </c>
      <c r="D215" s="605" t="s">
        <v>878</v>
      </c>
      <c r="E215" s="605">
        <v>1</v>
      </c>
      <c r="F215" s="605" t="s">
        <v>764</v>
      </c>
      <c r="G215" s="605"/>
      <c r="H215" s="605">
        <v>15000</v>
      </c>
      <c r="I215" s="605">
        <v>15000</v>
      </c>
      <c r="J215" s="605">
        <v>15000</v>
      </c>
      <c r="K215" s="605">
        <v>15000</v>
      </c>
      <c r="L215" s="605"/>
      <c r="M215" s="333"/>
      <c r="N215" s="333"/>
      <c r="O215" s="333"/>
      <c r="P215" s="334"/>
    </row>
    <row r="216" spans="1:16" s="2" customFormat="1" ht="30" customHeight="1">
      <c r="A216" s="605" t="s">
        <v>879</v>
      </c>
      <c r="B216" s="513" t="s">
        <v>880</v>
      </c>
      <c r="C216" s="605" t="s">
        <v>881</v>
      </c>
      <c r="D216" s="605" t="s">
        <v>882</v>
      </c>
      <c r="E216" s="605">
        <v>1</v>
      </c>
      <c r="F216" s="605" t="s">
        <v>764</v>
      </c>
      <c r="G216" s="605"/>
      <c r="H216" s="605">
        <v>76000</v>
      </c>
      <c r="I216" s="605">
        <v>76000</v>
      </c>
      <c r="J216" s="605">
        <v>76000</v>
      </c>
      <c r="K216" s="605">
        <v>76000</v>
      </c>
      <c r="L216" s="605"/>
      <c r="M216" s="333"/>
      <c r="N216" s="333"/>
      <c r="O216" s="333"/>
      <c r="P216" s="334"/>
    </row>
    <row r="217" spans="1:16" s="602" customFormat="1" ht="30" customHeight="1">
      <c r="A217" s="603" t="s">
        <v>765</v>
      </c>
      <c r="B217" s="607" t="s">
        <v>766</v>
      </c>
      <c r="C217" s="603"/>
      <c r="D217" s="603"/>
      <c r="E217" s="603"/>
      <c r="F217" s="603"/>
      <c r="G217" s="603"/>
      <c r="H217" s="603">
        <v>20000</v>
      </c>
      <c r="I217" s="603"/>
      <c r="J217" s="603"/>
      <c r="K217" s="603">
        <v>0</v>
      </c>
      <c r="L217" s="42"/>
      <c r="M217" s="42"/>
      <c r="N217" s="42"/>
      <c r="O217" s="42"/>
      <c r="P217" s="43"/>
    </row>
    <row r="218" spans="1:16" s="2" customFormat="1" ht="30" customHeight="1">
      <c r="A218" s="605" t="s">
        <v>883</v>
      </c>
      <c r="B218" s="513" t="s">
        <v>776</v>
      </c>
      <c r="C218" s="605"/>
      <c r="D218" s="605"/>
      <c r="E218" s="605"/>
      <c r="F218" s="605"/>
      <c r="G218" s="605"/>
      <c r="H218" s="605">
        <v>20000</v>
      </c>
      <c r="I218" s="605">
        <v>20000</v>
      </c>
      <c r="J218" s="605"/>
      <c r="K218" s="605"/>
      <c r="L218" s="333"/>
      <c r="M218" s="333"/>
      <c r="N218" s="333"/>
      <c r="O218" s="333"/>
      <c r="P218" s="334"/>
    </row>
    <row r="219" spans="1:16" s="2" customFormat="1" ht="30" customHeight="1">
      <c r="A219" s="605" t="s">
        <v>777</v>
      </c>
      <c r="B219" s="513" t="s">
        <v>778</v>
      </c>
      <c r="C219" s="605" t="s">
        <v>311</v>
      </c>
      <c r="D219" s="605" t="s">
        <v>884</v>
      </c>
      <c r="E219" s="605">
        <v>1</v>
      </c>
      <c r="F219" s="605" t="s">
        <v>764</v>
      </c>
      <c r="G219" s="605"/>
      <c r="H219" s="605">
        <v>20000</v>
      </c>
      <c r="I219" s="605">
        <v>20000</v>
      </c>
      <c r="J219" s="605">
        <v>20000</v>
      </c>
      <c r="K219" s="605"/>
      <c r="L219" s="605">
        <v>20000</v>
      </c>
      <c r="M219" s="333"/>
      <c r="N219" s="333"/>
      <c r="O219" s="333"/>
      <c r="P219" s="334"/>
    </row>
    <row r="220" spans="1:16" s="510" customFormat="1" ht="30" customHeight="1">
      <c r="A220" s="608" t="s">
        <v>1082</v>
      </c>
    </row>
    <row r="221" spans="1:16" s="2" customFormat="1" ht="30" customHeight="1">
      <c r="A221" s="42" t="s">
        <v>181</v>
      </c>
      <c r="B221" s="43"/>
      <c r="C221" s="512"/>
      <c r="D221" s="512"/>
      <c r="E221" s="512"/>
      <c r="F221" s="512"/>
      <c r="G221" s="512"/>
      <c r="H221" s="512">
        <v>58400</v>
      </c>
      <c r="I221" s="512">
        <v>58400</v>
      </c>
      <c r="J221" s="512">
        <v>58400</v>
      </c>
      <c r="K221" s="512">
        <v>58400</v>
      </c>
      <c r="L221" s="44"/>
      <c r="M221" s="44"/>
      <c r="N221" s="44"/>
      <c r="O221" s="513"/>
      <c r="P221" s="334"/>
    </row>
    <row r="222" spans="1:16" s="2" customFormat="1" ht="30" customHeight="1">
      <c r="A222" s="42" t="s">
        <v>673</v>
      </c>
      <c r="B222" s="43" t="s">
        <v>647</v>
      </c>
      <c r="C222" s="512"/>
      <c r="D222" s="512"/>
      <c r="E222" s="512"/>
      <c r="F222" s="512"/>
      <c r="G222" s="512"/>
      <c r="H222" s="512">
        <v>32760</v>
      </c>
      <c r="I222" s="512">
        <v>35960</v>
      </c>
      <c r="J222" s="512">
        <v>35960</v>
      </c>
      <c r="K222" s="512">
        <v>35960</v>
      </c>
      <c r="L222" s="44"/>
      <c r="M222" s="44"/>
      <c r="N222" s="44"/>
      <c r="O222" s="513"/>
      <c r="P222" s="334"/>
    </row>
    <row r="223" spans="1:16" s="602" customFormat="1" ht="30" customHeight="1">
      <c r="A223" s="601" t="s">
        <v>674</v>
      </c>
      <c r="B223" s="601" t="s">
        <v>675</v>
      </c>
      <c r="C223" s="512"/>
      <c r="D223" s="512"/>
      <c r="E223" s="512"/>
      <c r="F223" s="512"/>
      <c r="G223" s="512"/>
      <c r="H223" s="512">
        <v>20160</v>
      </c>
      <c r="I223" s="512">
        <v>20160</v>
      </c>
      <c r="J223" s="512">
        <v>20160</v>
      </c>
      <c r="K223" s="512">
        <v>20160</v>
      </c>
      <c r="L223" s="44"/>
      <c r="M223" s="56"/>
      <c r="N223" s="56"/>
      <c r="O223" s="56"/>
      <c r="P223" s="43"/>
    </row>
    <row r="224" spans="1:16" s="2" customFormat="1" ht="30" customHeight="1">
      <c r="A224" s="601" t="s">
        <v>786</v>
      </c>
      <c r="B224" s="601" t="s">
        <v>677</v>
      </c>
      <c r="C224" s="606"/>
      <c r="D224" s="606"/>
      <c r="E224" s="606"/>
      <c r="F224" s="606"/>
      <c r="G224" s="606"/>
      <c r="H224" s="606">
        <v>20160</v>
      </c>
      <c r="I224" s="606">
        <v>20160</v>
      </c>
      <c r="J224" s="606">
        <v>20160</v>
      </c>
      <c r="K224" s="606">
        <v>20160</v>
      </c>
      <c r="L224" s="45"/>
      <c r="M224" s="45"/>
      <c r="N224" s="45"/>
      <c r="O224" s="45"/>
      <c r="P224" s="334"/>
    </row>
    <row r="225" spans="1:16" s="2" customFormat="1" ht="30" customHeight="1">
      <c r="A225" s="604" t="s">
        <v>678</v>
      </c>
      <c r="B225" s="604" t="s">
        <v>679</v>
      </c>
      <c r="C225" s="605" t="s">
        <v>680</v>
      </c>
      <c r="D225" s="606" t="s">
        <v>790</v>
      </c>
      <c r="E225" s="606">
        <v>2</v>
      </c>
      <c r="F225" s="606" t="s">
        <v>682</v>
      </c>
      <c r="G225" s="606">
        <v>4500</v>
      </c>
      <c r="H225" s="606">
        <v>9000</v>
      </c>
      <c r="I225" s="606">
        <v>9000</v>
      </c>
      <c r="J225" s="606">
        <v>9000</v>
      </c>
      <c r="K225" s="606">
        <v>9000</v>
      </c>
      <c r="L225" s="45"/>
      <c r="M225" s="45"/>
      <c r="N225" s="45"/>
      <c r="O225" s="45"/>
      <c r="P225" s="334"/>
    </row>
    <row r="226" spans="1:16" s="2" customFormat="1" ht="30" customHeight="1">
      <c r="A226" s="604" t="s">
        <v>885</v>
      </c>
      <c r="B226" s="604" t="s">
        <v>886</v>
      </c>
      <c r="C226" s="605" t="s">
        <v>887</v>
      </c>
      <c r="D226" s="606" t="s">
        <v>790</v>
      </c>
      <c r="E226" s="606">
        <v>1</v>
      </c>
      <c r="F226" s="606" t="s">
        <v>682</v>
      </c>
      <c r="G226" s="606">
        <v>6500</v>
      </c>
      <c r="H226" s="606">
        <v>6500</v>
      </c>
      <c r="I226" s="606">
        <v>6500</v>
      </c>
      <c r="J226" s="606">
        <v>6500</v>
      </c>
      <c r="K226" s="606">
        <v>6500</v>
      </c>
      <c r="L226" s="45"/>
      <c r="M226" s="45"/>
      <c r="N226" s="45"/>
      <c r="O226" s="45"/>
      <c r="P226" s="334"/>
    </row>
    <row r="227" spans="1:16" s="2" customFormat="1" ht="30" customHeight="1">
      <c r="A227" s="604" t="s">
        <v>888</v>
      </c>
      <c r="B227" s="604" t="s">
        <v>788</v>
      </c>
      <c r="C227" s="605" t="s">
        <v>788</v>
      </c>
      <c r="D227" s="605" t="s">
        <v>889</v>
      </c>
      <c r="E227" s="605">
        <v>3</v>
      </c>
      <c r="F227" s="605" t="s">
        <v>700</v>
      </c>
      <c r="G227" s="605">
        <v>220</v>
      </c>
      <c r="H227" s="605">
        <v>660</v>
      </c>
      <c r="I227" s="605">
        <v>660</v>
      </c>
      <c r="J227" s="605">
        <v>660</v>
      </c>
      <c r="K227" s="605">
        <v>660</v>
      </c>
      <c r="L227" s="333"/>
      <c r="M227" s="333"/>
      <c r="N227" s="333"/>
      <c r="O227" s="333"/>
      <c r="P227" s="334"/>
    </row>
    <row r="228" spans="1:16" s="2" customFormat="1" ht="30" customHeight="1">
      <c r="A228" s="604" t="s">
        <v>890</v>
      </c>
      <c r="B228" s="604" t="s">
        <v>891</v>
      </c>
      <c r="C228" s="605" t="s">
        <v>892</v>
      </c>
      <c r="D228" s="605" t="s">
        <v>893</v>
      </c>
      <c r="E228" s="605">
        <v>6</v>
      </c>
      <c r="F228" s="605" t="s">
        <v>700</v>
      </c>
      <c r="G228" s="605"/>
      <c r="H228" s="605">
        <v>1500</v>
      </c>
      <c r="I228" s="605">
        <v>1500</v>
      </c>
      <c r="J228" s="605">
        <v>1500</v>
      </c>
      <c r="K228" s="605">
        <v>1500</v>
      </c>
      <c r="L228" s="333"/>
      <c r="M228" s="333"/>
      <c r="N228" s="333"/>
      <c r="O228" s="333"/>
      <c r="P228" s="334"/>
    </row>
    <row r="229" spans="1:16" s="2" customFormat="1" ht="30" customHeight="1">
      <c r="A229" s="604" t="s">
        <v>791</v>
      </c>
      <c r="B229" s="604" t="s">
        <v>792</v>
      </c>
      <c r="C229" s="605" t="s">
        <v>793</v>
      </c>
      <c r="D229" s="605" t="s">
        <v>790</v>
      </c>
      <c r="E229" s="605">
        <v>1</v>
      </c>
      <c r="F229" s="605" t="s">
        <v>682</v>
      </c>
      <c r="G229" s="605">
        <v>2500</v>
      </c>
      <c r="H229" s="605">
        <v>2500</v>
      </c>
      <c r="I229" s="605">
        <v>2500</v>
      </c>
      <c r="J229" s="605">
        <v>2500</v>
      </c>
      <c r="K229" s="605">
        <v>2500</v>
      </c>
      <c r="L229" s="333"/>
      <c r="M229" s="333"/>
      <c r="N229" s="333"/>
      <c r="O229" s="333"/>
      <c r="P229" s="334"/>
    </row>
    <row r="230" spans="1:16" s="602" customFormat="1" ht="30" customHeight="1">
      <c r="A230" s="601" t="s">
        <v>833</v>
      </c>
      <c r="B230" s="601" t="s">
        <v>834</v>
      </c>
      <c r="C230" s="603"/>
      <c r="D230" s="603"/>
      <c r="E230" s="603"/>
      <c r="F230" s="603"/>
      <c r="G230" s="603"/>
      <c r="H230" s="603">
        <v>12600</v>
      </c>
      <c r="I230" s="603">
        <v>15800</v>
      </c>
      <c r="J230" s="603">
        <v>15800</v>
      </c>
      <c r="K230" s="603">
        <v>15800</v>
      </c>
      <c r="L230" s="42"/>
      <c r="M230" s="42"/>
      <c r="N230" s="42"/>
      <c r="O230" s="42"/>
      <c r="P230" s="43"/>
    </row>
    <row r="231" spans="1:16" s="2" customFormat="1" ht="30" customHeight="1">
      <c r="A231" s="604" t="s">
        <v>900</v>
      </c>
      <c r="B231" s="604" t="s">
        <v>901</v>
      </c>
      <c r="C231" s="605"/>
      <c r="D231" s="605"/>
      <c r="E231" s="605"/>
      <c r="F231" s="605"/>
      <c r="G231" s="605"/>
      <c r="H231" s="605">
        <v>4800</v>
      </c>
      <c r="I231" s="605">
        <v>4800</v>
      </c>
      <c r="J231" s="605">
        <v>4800</v>
      </c>
      <c r="K231" s="605">
        <v>4800</v>
      </c>
      <c r="L231" s="333"/>
      <c r="M231" s="333"/>
      <c r="N231" s="333"/>
      <c r="O231" s="333"/>
      <c r="P231" s="334"/>
    </row>
    <row r="232" spans="1:16" s="2" customFormat="1" ht="30" customHeight="1">
      <c r="A232" s="604" t="s">
        <v>835</v>
      </c>
      <c r="B232" s="604" t="s">
        <v>902</v>
      </c>
      <c r="C232" s="605" t="s">
        <v>837</v>
      </c>
      <c r="D232" s="605" t="s">
        <v>903</v>
      </c>
      <c r="E232" s="605">
        <v>2</v>
      </c>
      <c r="F232" s="605" t="s">
        <v>839</v>
      </c>
      <c r="G232" s="605">
        <v>2400</v>
      </c>
      <c r="H232" s="605">
        <v>4800</v>
      </c>
      <c r="I232" s="605">
        <v>4800</v>
      </c>
      <c r="J232" s="605">
        <v>4800</v>
      </c>
      <c r="K232" s="605">
        <v>4800</v>
      </c>
      <c r="L232" s="333"/>
      <c r="M232" s="333"/>
      <c r="N232" s="333"/>
      <c r="O232" s="333"/>
      <c r="P232" s="334"/>
    </row>
    <row r="233" spans="1:16" s="2" customFormat="1" ht="30" customHeight="1">
      <c r="A233" s="604" t="s">
        <v>928</v>
      </c>
      <c r="B233" s="604" t="s">
        <v>929</v>
      </c>
      <c r="C233" s="605"/>
      <c r="D233" s="605"/>
      <c r="E233" s="605"/>
      <c r="F233" s="605"/>
      <c r="G233" s="605"/>
      <c r="H233" s="605">
        <v>2400</v>
      </c>
      <c r="I233" s="605">
        <v>2400</v>
      </c>
      <c r="J233" s="605">
        <v>2400</v>
      </c>
      <c r="K233" s="605">
        <v>2400</v>
      </c>
      <c r="L233" s="333"/>
      <c r="M233" s="333"/>
      <c r="N233" s="333"/>
      <c r="O233" s="333"/>
      <c r="P233" s="334"/>
    </row>
    <row r="234" spans="1:16" s="2" customFormat="1" ht="30" customHeight="1">
      <c r="A234" s="604" t="s">
        <v>840</v>
      </c>
      <c r="B234" s="604" t="s">
        <v>930</v>
      </c>
      <c r="C234" s="605" t="s">
        <v>931</v>
      </c>
      <c r="D234" s="605"/>
      <c r="E234" s="605">
        <v>4</v>
      </c>
      <c r="F234" s="605" t="s">
        <v>843</v>
      </c>
      <c r="G234" s="605">
        <v>600</v>
      </c>
      <c r="H234" s="605">
        <v>2400</v>
      </c>
      <c r="I234" s="605">
        <v>2400</v>
      </c>
      <c r="J234" s="605">
        <v>2400</v>
      </c>
      <c r="K234" s="605">
        <v>2400</v>
      </c>
      <c r="L234" s="333"/>
      <c r="M234" s="333"/>
      <c r="N234" s="333"/>
      <c r="O234" s="333"/>
      <c r="P234" s="334"/>
    </row>
    <row r="235" spans="1:16" s="2" customFormat="1" ht="30" customHeight="1">
      <c r="A235" s="604" t="s">
        <v>932</v>
      </c>
      <c r="B235" s="604" t="s">
        <v>933</v>
      </c>
      <c r="C235" s="605"/>
      <c r="D235" s="605"/>
      <c r="E235" s="605"/>
      <c r="F235" s="605"/>
      <c r="G235" s="605"/>
      <c r="H235" s="605">
        <v>5400</v>
      </c>
      <c r="I235" s="605">
        <v>5400</v>
      </c>
      <c r="J235" s="605">
        <v>5400</v>
      </c>
      <c r="K235" s="605">
        <v>5400</v>
      </c>
      <c r="L235" s="333"/>
      <c r="M235" s="333"/>
      <c r="N235" s="333"/>
      <c r="O235" s="333"/>
      <c r="P235" s="334"/>
    </row>
    <row r="236" spans="1:16" s="2" customFormat="1" ht="30" customHeight="1">
      <c r="A236" s="604" t="s">
        <v>847</v>
      </c>
      <c r="B236" s="604" t="s">
        <v>848</v>
      </c>
      <c r="C236" s="605" t="s">
        <v>934</v>
      </c>
      <c r="D236" s="605" t="s">
        <v>850</v>
      </c>
      <c r="E236" s="605">
        <v>6</v>
      </c>
      <c r="F236" s="605" t="s">
        <v>851</v>
      </c>
      <c r="G236" s="605">
        <v>900</v>
      </c>
      <c r="H236" s="605">
        <v>5400</v>
      </c>
      <c r="I236" s="605">
        <v>5400</v>
      </c>
      <c r="J236" s="605">
        <v>5400</v>
      </c>
      <c r="K236" s="605">
        <v>5400</v>
      </c>
      <c r="L236" s="333"/>
      <c r="M236" s="333"/>
      <c r="N236" s="333"/>
      <c r="O236" s="333"/>
      <c r="P236" s="334"/>
    </row>
    <row r="237" spans="1:16" s="602" customFormat="1" ht="30" customHeight="1">
      <c r="A237" s="601" t="s">
        <v>755</v>
      </c>
      <c r="B237" s="601" t="s">
        <v>756</v>
      </c>
      <c r="C237" s="603"/>
      <c r="D237" s="603"/>
      <c r="E237" s="603"/>
      <c r="F237" s="603"/>
      <c r="G237" s="603"/>
      <c r="H237" s="603">
        <v>25640</v>
      </c>
      <c r="I237" s="603">
        <v>25640</v>
      </c>
      <c r="J237" s="603">
        <v>25640</v>
      </c>
      <c r="K237" s="603">
        <v>25640</v>
      </c>
      <c r="L237" s="42"/>
      <c r="M237" s="42"/>
      <c r="N237" s="42"/>
      <c r="O237" s="42"/>
      <c r="P237" s="43"/>
    </row>
    <row r="238" spans="1:16" s="602" customFormat="1" ht="30" customHeight="1">
      <c r="A238" s="601" t="s">
        <v>935</v>
      </c>
      <c r="B238" s="601" t="s">
        <v>936</v>
      </c>
      <c r="C238" s="603"/>
      <c r="D238" s="603"/>
      <c r="E238" s="603"/>
      <c r="F238" s="603"/>
      <c r="G238" s="603"/>
      <c r="H238" s="603">
        <v>25640</v>
      </c>
      <c r="I238" s="603">
        <v>25640</v>
      </c>
      <c r="J238" s="603">
        <v>25640</v>
      </c>
      <c r="K238" s="603">
        <v>25640</v>
      </c>
      <c r="L238" s="42"/>
      <c r="M238" s="42"/>
      <c r="N238" s="42"/>
      <c r="O238" s="42"/>
      <c r="P238" s="43"/>
    </row>
    <row r="239" spans="1:16" s="2" customFormat="1" ht="30" customHeight="1">
      <c r="A239" s="604" t="s">
        <v>937</v>
      </c>
      <c r="B239" s="604" t="s">
        <v>876</v>
      </c>
      <c r="C239" s="605"/>
      <c r="D239" s="605"/>
      <c r="E239" s="605"/>
      <c r="F239" s="605"/>
      <c r="G239" s="605"/>
      <c r="H239" s="605">
        <v>25640</v>
      </c>
      <c r="I239" s="605">
        <v>25640</v>
      </c>
      <c r="J239" s="605">
        <v>25640</v>
      </c>
      <c r="K239" s="605">
        <v>25640</v>
      </c>
      <c r="L239" s="333"/>
      <c r="M239" s="333"/>
      <c r="N239" s="333"/>
      <c r="O239" s="333"/>
      <c r="P239" s="334"/>
    </row>
    <row r="240" spans="1:16" s="2" customFormat="1" ht="30" customHeight="1">
      <c r="A240" s="604" t="s">
        <v>875</v>
      </c>
      <c r="B240" s="604" t="s">
        <v>876</v>
      </c>
      <c r="C240" s="605" t="s">
        <v>877</v>
      </c>
      <c r="D240" s="605"/>
      <c r="E240" s="605">
        <v>1</v>
      </c>
      <c r="F240" s="605" t="s">
        <v>764</v>
      </c>
      <c r="G240" s="605"/>
      <c r="H240" s="605">
        <v>5640</v>
      </c>
      <c r="I240" s="605">
        <v>5640</v>
      </c>
      <c r="J240" s="605">
        <v>5640</v>
      </c>
      <c r="K240" s="605">
        <v>5640</v>
      </c>
      <c r="L240" s="333"/>
      <c r="M240" s="333"/>
      <c r="N240" s="333"/>
      <c r="O240" s="333"/>
      <c r="P240" s="334"/>
    </row>
    <row r="241" spans="1:16" s="2" customFormat="1" ht="30" customHeight="1">
      <c r="A241" s="604" t="s">
        <v>879</v>
      </c>
      <c r="B241" s="604" t="s">
        <v>880</v>
      </c>
      <c r="C241" s="605" t="s">
        <v>938</v>
      </c>
      <c r="D241" s="605" t="s">
        <v>939</v>
      </c>
      <c r="E241" s="605">
        <v>1</v>
      </c>
      <c r="F241" s="605" t="s">
        <v>764</v>
      </c>
      <c r="G241" s="605"/>
      <c r="H241" s="605">
        <v>20000</v>
      </c>
      <c r="I241" s="605">
        <v>20000</v>
      </c>
      <c r="J241" s="605">
        <v>20000</v>
      </c>
      <c r="K241" s="605">
        <v>20000</v>
      </c>
      <c r="L241" s="333"/>
      <c r="M241" s="333"/>
      <c r="N241" s="333"/>
      <c r="O241" s="333"/>
      <c r="P241" s="334"/>
    </row>
    <row r="242" spans="1:16" s="510" customFormat="1" ht="30" customHeight="1">
      <c r="A242" s="609" t="s">
        <v>1083</v>
      </c>
    </row>
    <row r="243" spans="1:16" s="510" customFormat="1" ht="30" customHeight="1">
      <c r="A243" s="610" t="s">
        <v>181</v>
      </c>
      <c r="B243" s="611"/>
      <c r="C243" s="612"/>
      <c r="D243" s="612"/>
      <c r="E243" s="612"/>
      <c r="F243" s="612"/>
      <c r="G243" s="612"/>
      <c r="H243" s="612">
        <f>H264+H244</f>
        <v>99860</v>
      </c>
      <c r="I243" s="612">
        <f t="shared" ref="I243:K245" si="21">H243</f>
        <v>99860</v>
      </c>
      <c r="J243" s="612">
        <f t="shared" si="21"/>
        <v>99860</v>
      </c>
      <c r="K243" s="612">
        <f t="shared" si="21"/>
        <v>99860</v>
      </c>
      <c r="L243" s="612"/>
      <c r="M243" s="612"/>
      <c r="N243" s="612"/>
      <c r="O243" s="613"/>
      <c r="P243" s="613"/>
    </row>
    <row r="244" spans="1:16" s="510" customFormat="1" ht="30" customHeight="1">
      <c r="A244" s="610" t="s">
        <v>673</v>
      </c>
      <c r="B244" s="611" t="s">
        <v>647</v>
      </c>
      <c r="C244" s="612"/>
      <c r="D244" s="612"/>
      <c r="E244" s="612"/>
      <c r="F244" s="612"/>
      <c r="G244" s="612"/>
      <c r="H244" s="612">
        <f>H245+H256</f>
        <v>39860</v>
      </c>
      <c r="I244" s="612">
        <f t="shared" si="21"/>
        <v>39860</v>
      </c>
      <c r="J244" s="612">
        <f t="shared" si="21"/>
        <v>39860</v>
      </c>
      <c r="K244" s="612">
        <f t="shared" si="21"/>
        <v>39860</v>
      </c>
      <c r="L244" s="612"/>
      <c r="M244" s="612"/>
      <c r="N244" s="612"/>
      <c r="O244" s="613"/>
      <c r="P244" s="613"/>
    </row>
    <row r="245" spans="1:16" s="510" customFormat="1" ht="30" customHeight="1">
      <c r="A245" s="611" t="s">
        <v>674</v>
      </c>
      <c r="B245" s="611" t="s">
        <v>675</v>
      </c>
      <c r="C245" s="612"/>
      <c r="D245" s="612"/>
      <c r="E245" s="612"/>
      <c r="F245" s="612"/>
      <c r="G245" s="612"/>
      <c r="H245" s="612">
        <f>H246+H251</f>
        <v>23860</v>
      </c>
      <c r="I245" s="612">
        <f t="shared" si="21"/>
        <v>23860</v>
      </c>
      <c r="J245" s="612">
        <f t="shared" si="21"/>
        <v>23860</v>
      </c>
      <c r="K245" s="612">
        <f t="shared" si="21"/>
        <v>23860</v>
      </c>
      <c r="L245" s="612"/>
      <c r="M245" s="614"/>
      <c r="N245" s="614"/>
      <c r="O245" s="614"/>
      <c r="P245" s="611"/>
    </row>
    <row r="246" spans="1:16" s="510" customFormat="1" ht="30" customHeight="1">
      <c r="A246" s="611" t="s">
        <v>786</v>
      </c>
      <c r="B246" s="611" t="s">
        <v>677</v>
      </c>
      <c r="C246" s="615"/>
      <c r="D246" s="615"/>
      <c r="E246" s="615"/>
      <c r="F246" s="615"/>
      <c r="G246" s="615"/>
      <c r="H246" s="615">
        <v>17660</v>
      </c>
      <c r="I246" s="615">
        <v>17660</v>
      </c>
      <c r="J246" s="615">
        <v>17660</v>
      </c>
      <c r="K246" s="615">
        <v>17660</v>
      </c>
      <c r="L246" s="615"/>
      <c r="M246" s="615"/>
      <c r="N246" s="615"/>
      <c r="O246" s="615"/>
      <c r="P246" s="613"/>
    </row>
    <row r="247" spans="1:16" s="510" customFormat="1" ht="30" customHeight="1">
      <c r="A247" s="613" t="s">
        <v>678</v>
      </c>
      <c r="B247" s="613" t="s">
        <v>679</v>
      </c>
      <c r="C247" s="616" t="s">
        <v>680</v>
      </c>
      <c r="D247" s="615" t="s">
        <v>790</v>
      </c>
      <c r="E247" s="615">
        <v>2</v>
      </c>
      <c r="F247" s="615" t="s">
        <v>682</v>
      </c>
      <c r="G247" s="615">
        <v>4500</v>
      </c>
      <c r="H247" s="615">
        <v>9000</v>
      </c>
      <c r="I247" s="615">
        <v>9000</v>
      </c>
      <c r="J247" s="615">
        <v>9000</v>
      </c>
      <c r="K247" s="615">
        <v>9000</v>
      </c>
      <c r="L247" s="615"/>
      <c r="M247" s="615"/>
      <c r="N247" s="615"/>
      <c r="O247" s="615"/>
      <c r="P247" s="613"/>
    </row>
    <row r="248" spans="1:16" s="510" customFormat="1" ht="30" customHeight="1">
      <c r="A248" s="613" t="s">
        <v>885</v>
      </c>
      <c r="B248" s="613" t="s">
        <v>886</v>
      </c>
      <c r="C248" s="616" t="s">
        <v>887</v>
      </c>
      <c r="D248" s="615" t="s">
        <v>790</v>
      </c>
      <c r="E248" s="615">
        <v>1</v>
      </c>
      <c r="F248" s="615" t="s">
        <v>682</v>
      </c>
      <c r="G248" s="615">
        <v>6500</v>
      </c>
      <c r="H248" s="615">
        <v>6500</v>
      </c>
      <c r="I248" s="615">
        <v>6500</v>
      </c>
      <c r="J248" s="615">
        <v>6500</v>
      </c>
      <c r="K248" s="615">
        <v>6500</v>
      </c>
      <c r="L248" s="615"/>
      <c r="M248" s="615"/>
      <c r="N248" s="615"/>
      <c r="O248" s="615"/>
      <c r="P248" s="613"/>
    </row>
    <row r="249" spans="1:16" s="510" customFormat="1" ht="30" customHeight="1">
      <c r="A249" s="613" t="s">
        <v>888</v>
      </c>
      <c r="B249" s="613" t="s">
        <v>788</v>
      </c>
      <c r="C249" s="616" t="s">
        <v>788</v>
      </c>
      <c r="D249" s="616" t="s">
        <v>889</v>
      </c>
      <c r="E249" s="616">
        <v>3</v>
      </c>
      <c r="F249" s="616" t="s">
        <v>700</v>
      </c>
      <c r="G249" s="616">
        <v>220</v>
      </c>
      <c r="H249" s="616">
        <v>660</v>
      </c>
      <c r="I249" s="616">
        <v>660</v>
      </c>
      <c r="J249" s="616">
        <v>660</v>
      </c>
      <c r="K249" s="616">
        <v>660</v>
      </c>
      <c r="L249" s="616"/>
      <c r="M249" s="616"/>
      <c r="N249" s="616"/>
      <c r="O249" s="616"/>
      <c r="P249" s="613"/>
    </row>
    <row r="250" spans="1:16" s="510" customFormat="1" ht="30" customHeight="1">
      <c r="A250" s="613" t="s">
        <v>890</v>
      </c>
      <c r="B250" s="613" t="s">
        <v>891</v>
      </c>
      <c r="C250" s="616" t="s">
        <v>892</v>
      </c>
      <c r="D250" s="616" t="s">
        <v>893</v>
      </c>
      <c r="E250" s="616">
        <v>6</v>
      </c>
      <c r="F250" s="616" t="s">
        <v>700</v>
      </c>
      <c r="G250" s="616"/>
      <c r="H250" s="616">
        <v>1500</v>
      </c>
      <c r="I250" s="616">
        <v>1500</v>
      </c>
      <c r="J250" s="616">
        <v>1500</v>
      </c>
      <c r="K250" s="616">
        <v>1500</v>
      </c>
      <c r="L250" s="616"/>
      <c r="M250" s="616"/>
      <c r="N250" s="616"/>
      <c r="O250" s="616"/>
      <c r="P250" s="613"/>
    </row>
    <row r="251" spans="1:16" s="510" customFormat="1" ht="30" customHeight="1">
      <c r="A251" s="611" t="s">
        <v>833</v>
      </c>
      <c r="B251" s="611" t="s">
        <v>834</v>
      </c>
      <c r="C251" s="610"/>
      <c r="D251" s="610"/>
      <c r="E251" s="610"/>
      <c r="F251" s="610"/>
      <c r="G251" s="610"/>
      <c r="H251" s="610">
        <v>6200</v>
      </c>
      <c r="I251" s="610">
        <v>6200</v>
      </c>
      <c r="J251" s="610">
        <v>6200</v>
      </c>
      <c r="K251" s="610">
        <v>6200</v>
      </c>
      <c r="L251" s="610"/>
      <c r="M251" s="610"/>
      <c r="N251" s="610"/>
      <c r="O251" s="610"/>
      <c r="P251" s="611"/>
    </row>
    <row r="252" spans="1:16" s="510" customFormat="1" ht="30" customHeight="1">
      <c r="A252" s="613" t="s">
        <v>894</v>
      </c>
      <c r="B252" s="613" t="s">
        <v>895</v>
      </c>
      <c r="C252" s="616"/>
      <c r="D252" s="616"/>
      <c r="E252" s="616"/>
      <c r="F252" s="616"/>
      <c r="G252" s="616"/>
      <c r="H252" s="616">
        <v>1400</v>
      </c>
      <c r="I252" s="616">
        <v>1400</v>
      </c>
      <c r="J252" s="616">
        <v>1400</v>
      </c>
      <c r="K252" s="616">
        <v>1400</v>
      </c>
      <c r="L252" s="616"/>
      <c r="M252" s="616"/>
      <c r="N252" s="616"/>
      <c r="O252" s="616"/>
      <c r="P252" s="613"/>
    </row>
    <row r="253" spans="1:16" s="510" customFormat="1" ht="30" customHeight="1">
      <c r="A253" s="613" t="s">
        <v>896</v>
      </c>
      <c r="B253" s="613" t="s">
        <v>897</v>
      </c>
      <c r="C253" s="616" t="s">
        <v>898</v>
      </c>
      <c r="D253" s="616" t="s">
        <v>899</v>
      </c>
      <c r="E253" s="616">
        <v>1</v>
      </c>
      <c r="F253" s="616" t="s">
        <v>839</v>
      </c>
      <c r="G253" s="616"/>
      <c r="H253" s="616">
        <v>1400</v>
      </c>
      <c r="I253" s="616">
        <v>1400</v>
      </c>
      <c r="J253" s="616">
        <v>1400</v>
      </c>
      <c r="K253" s="616">
        <v>1400</v>
      </c>
      <c r="L253" s="616"/>
      <c r="M253" s="616"/>
      <c r="N253" s="616"/>
      <c r="O253" s="616"/>
      <c r="P253" s="613"/>
    </row>
    <row r="254" spans="1:16" s="510" customFormat="1" ht="30" customHeight="1">
      <c r="A254" s="613" t="s">
        <v>900</v>
      </c>
      <c r="B254" s="613" t="s">
        <v>901</v>
      </c>
      <c r="C254" s="616"/>
      <c r="D254" s="616"/>
      <c r="E254" s="616"/>
      <c r="F254" s="616"/>
      <c r="G254" s="616"/>
      <c r="H254" s="616">
        <v>4800</v>
      </c>
      <c r="I254" s="616">
        <v>4800</v>
      </c>
      <c r="J254" s="616">
        <v>4800</v>
      </c>
      <c r="K254" s="616">
        <v>4800</v>
      </c>
      <c r="L254" s="616"/>
      <c r="M254" s="616"/>
      <c r="N254" s="616"/>
      <c r="O254" s="616"/>
      <c r="P254" s="613"/>
    </row>
    <row r="255" spans="1:16" s="510" customFormat="1" ht="30" customHeight="1">
      <c r="A255" s="613" t="s">
        <v>835</v>
      </c>
      <c r="B255" s="613" t="s">
        <v>902</v>
      </c>
      <c r="C255" s="616" t="s">
        <v>837</v>
      </c>
      <c r="D255" s="616" t="s">
        <v>903</v>
      </c>
      <c r="E255" s="616">
        <v>2</v>
      </c>
      <c r="F255" s="616" t="s">
        <v>839</v>
      </c>
      <c r="G255" s="616">
        <v>2400</v>
      </c>
      <c r="H255" s="616">
        <v>4800</v>
      </c>
      <c r="I255" s="616">
        <v>4800</v>
      </c>
      <c r="J255" s="616">
        <v>4800</v>
      </c>
      <c r="K255" s="616">
        <v>4800</v>
      </c>
      <c r="L255" s="616"/>
      <c r="M255" s="616"/>
      <c r="N255" s="616"/>
      <c r="O255" s="616"/>
      <c r="P255" s="613"/>
    </row>
    <row r="256" spans="1:16" s="510" customFormat="1" ht="30" customHeight="1">
      <c r="A256" s="617" t="s">
        <v>708</v>
      </c>
      <c r="B256" s="618" t="s">
        <v>709</v>
      </c>
      <c r="C256" s="619"/>
      <c r="D256" s="619"/>
      <c r="E256" s="619"/>
      <c r="F256" s="619"/>
      <c r="G256" s="619"/>
      <c r="H256" s="620">
        <f>H261+H257</f>
        <v>16000</v>
      </c>
      <c r="I256" s="621">
        <f t="shared" ref="I256:K257" si="22">H256</f>
        <v>16000</v>
      </c>
      <c r="J256" s="620">
        <f t="shared" si="22"/>
        <v>16000</v>
      </c>
      <c r="K256" s="620">
        <f t="shared" si="22"/>
        <v>16000</v>
      </c>
      <c r="L256" s="616"/>
      <c r="M256" s="616"/>
      <c r="N256" s="616"/>
      <c r="O256" s="616"/>
      <c r="P256" s="613"/>
    </row>
    <row r="257" spans="1:16" s="510" customFormat="1" ht="30" customHeight="1">
      <c r="A257" s="622" t="s">
        <v>904</v>
      </c>
      <c r="B257" s="623" t="s">
        <v>905</v>
      </c>
      <c r="C257" s="624"/>
      <c r="D257" s="624"/>
      <c r="E257" s="624"/>
      <c r="F257" s="624"/>
      <c r="G257" s="624"/>
      <c r="H257" s="625">
        <f>H260+H259+H258</f>
        <v>7300</v>
      </c>
      <c r="I257" s="626">
        <f t="shared" si="22"/>
        <v>7300</v>
      </c>
      <c r="J257" s="625">
        <f t="shared" si="22"/>
        <v>7300</v>
      </c>
      <c r="K257" s="625">
        <f t="shared" si="22"/>
        <v>7300</v>
      </c>
      <c r="L257" s="616"/>
      <c r="M257" s="616"/>
      <c r="N257" s="616"/>
      <c r="O257" s="616"/>
      <c r="P257" s="613"/>
    </row>
    <row r="258" spans="1:16" s="510" customFormat="1" ht="30" customHeight="1">
      <c r="A258" s="627" t="s">
        <v>906</v>
      </c>
      <c r="B258" s="628" t="s">
        <v>713</v>
      </c>
      <c r="C258" s="629" t="s">
        <v>853</v>
      </c>
      <c r="D258" s="630" t="s">
        <v>907</v>
      </c>
      <c r="E258" s="630">
        <v>10</v>
      </c>
      <c r="F258" s="630" t="s">
        <v>715</v>
      </c>
      <c r="G258" s="630">
        <v>210</v>
      </c>
      <c r="H258" s="630">
        <v>2100</v>
      </c>
      <c r="I258" s="631">
        <v>1750</v>
      </c>
      <c r="J258" s="630">
        <v>1750</v>
      </c>
      <c r="K258" s="630">
        <v>1750</v>
      </c>
      <c r="L258" s="616"/>
      <c r="M258" s="616"/>
      <c r="N258" s="616"/>
      <c r="O258" s="616"/>
      <c r="P258" s="613"/>
    </row>
    <row r="259" spans="1:16" s="510" customFormat="1" ht="30" customHeight="1">
      <c r="A259" s="627" t="s">
        <v>908</v>
      </c>
      <c r="B259" s="628" t="s">
        <v>713</v>
      </c>
      <c r="C259" s="628" t="s">
        <v>713</v>
      </c>
      <c r="D259" s="632" t="s">
        <v>909</v>
      </c>
      <c r="E259" s="630">
        <v>20</v>
      </c>
      <c r="F259" s="630" t="s">
        <v>715</v>
      </c>
      <c r="G259" s="630">
        <v>210</v>
      </c>
      <c r="H259" s="630">
        <v>4200</v>
      </c>
      <c r="I259" s="631">
        <v>14000</v>
      </c>
      <c r="J259" s="630">
        <v>14000</v>
      </c>
      <c r="K259" s="630">
        <v>14000</v>
      </c>
      <c r="L259" s="610"/>
      <c r="M259" s="610"/>
      <c r="N259" s="610"/>
      <c r="O259" s="610"/>
      <c r="P259" s="611"/>
    </row>
    <row r="260" spans="1:16" s="510" customFormat="1" ht="30" customHeight="1">
      <c r="A260" s="627" t="s">
        <v>910</v>
      </c>
      <c r="B260" s="630" t="s">
        <v>862</v>
      </c>
      <c r="C260" s="630" t="s">
        <v>863</v>
      </c>
      <c r="D260" s="630" t="s">
        <v>727</v>
      </c>
      <c r="E260" s="630">
        <v>50</v>
      </c>
      <c r="F260" s="630" t="s">
        <v>695</v>
      </c>
      <c r="G260" s="630">
        <v>20</v>
      </c>
      <c r="H260" s="630">
        <v>1000</v>
      </c>
      <c r="I260" s="631">
        <v>1000</v>
      </c>
      <c r="J260" s="630">
        <v>1000</v>
      </c>
      <c r="K260" s="630">
        <v>1000</v>
      </c>
      <c r="L260" s="616"/>
      <c r="M260" s="616"/>
      <c r="N260" s="616"/>
      <c r="O260" s="616"/>
      <c r="P260" s="613"/>
    </row>
    <row r="261" spans="1:16" s="510" customFormat="1" ht="30" customHeight="1">
      <c r="A261" s="633" t="s">
        <v>915</v>
      </c>
      <c r="B261" s="622" t="s">
        <v>916</v>
      </c>
      <c r="C261" s="624"/>
      <c r="D261" s="624"/>
      <c r="E261" s="624"/>
      <c r="F261" s="624"/>
      <c r="G261" s="624"/>
      <c r="H261" s="624">
        <v>8700</v>
      </c>
      <c r="I261" s="634">
        <v>8700</v>
      </c>
      <c r="J261" s="625">
        <v>8700</v>
      </c>
      <c r="K261" s="624">
        <v>14800</v>
      </c>
      <c r="L261" s="616"/>
      <c r="M261" s="616"/>
      <c r="N261" s="616"/>
      <c r="O261" s="616"/>
      <c r="P261" s="613"/>
    </row>
    <row r="262" spans="1:16" s="510" customFormat="1" ht="30" customHeight="1">
      <c r="A262" s="635" t="s">
        <v>859</v>
      </c>
      <c r="B262" s="636" t="s">
        <v>917</v>
      </c>
      <c r="C262" s="636" t="s">
        <v>917</v>
      </c>
      <c r="D262" s="636" t="s">
        <v>918</v>
      </c>
      <c r="E262" s="636">
        <v>15</v>
      </c>
      <c r="F262" s="636" t="s">
        <v>700</v>
      </c>
      <c r="G262" s="636">
        <v>320</v>
      </c>
      <c r="H262" s="636">
        <v>4800</v>
      </c>
      <c r="I262" s="637">
        <v>9600</v>
      </c>
      <c r="J262" s="636">
        <v>9600</v>
      </c>
      <c r="K262" s="636">
        <v>9600</v>
      </c>
      <c r="L262" s="616"/>
      <c r="M262" s="616"/>
      <c r="N262" s="616"/>
      <c r="O262" s="616"/>
      <c r="P262" s="613"/>
    </row>
    <row r="263" spans="1:16" s="510" customFormat="1" ht="30" customHeight="1">
      <c r="A263" s="638" t="s">
        <v>919</v>
      </c>
      <c r="B263" s="636" t="s">
        <v>920</v>
      </c>
      <c r="C263" s="636" t="s">
        <v>920</v>
      </c>
      <c r="D263" s="636" t="s">
        <v>918</v>
      </c>
      <c r="E263" s="636">
        <v>15</v>
      </c>
      <c r="F263" s="636" t="s">
        <v>700</v>
      </c>
      <c r="G263" s="636">
        <v>260</v>
      </c>
      <c r="H263" s="636">
        <v>3900</v>
      </c>
      <c r="I263" s="637">
        <v>5200</v>
      </c>
      <c r="J263" s="636">
        <v>5200</v>
      </c>
      <c r="K263" s="636">
        <v>5200</v>
      </c>
      <c r="L263" s="616"/>
      <c r="M263" s="616"/>
      <c r="N263" s="616"/>
      <c r="O263" s="616"/>
      <c r="P263" s="613"/>
    </row>
    <row r="264" spans="1:16" s="510" customFormat="1" ht="30" customHeight="1">
      <c r="A264" s="617" t="s">
        <v>755</v>
      </c>
      <c r="B264" s="617" t="s">
        <v>756</v>
      </c>
      <c r="C264" s="638"/>
      <c r="D264" s="636"/>
      <c r="E264" s="636"/>
      <c r="F264" s="636"/>
      <c r="G264" s="636"/>
      <c r="H264" s="619">
        <f>H269+H267+H265</f>
        <v>60000</v>
      </c>
      <c r="I264" s="636">
        <f>H264</f>
        <v>60000</v>
      </c>
      <c r="J264" s="636">
        <f>I264</f>
        <v>60000</v>
      </c>
      <c r="K264" s="636">
        <f>J264</f>
        <v>60000</v>
      </c>
      <c r="L264" s="616"/>
      <c r="M264" s="616"/>
      <c r="N264" s="616"/>
      <c r="O264" s="616"/>
      <c r="P264" s="613"/>
    </row>
    <row r="265" spans="1:16" s="510" customFormat="1" ht="30" customHeight="1">
      <c r="A265" s="617" t="s">
        <v>867</v>
      </c>
      <c r="B265" s="617" t="s">
        <v>921</v>
      </c>
      <c r="C265" s="636"/>
      <c r="D265" s="636"/>
      <c r="E265" s="636"/>
      <c r="F265" s="636"/>
      <c r="G265" s="636"/>
      <c r="H265" s="619">
        <v>15000</v>
      </c>
      <c r="I265" s="637">
        <v>15000</v>
      </c>
      <c r="J265" s="636">
        <v>15000</v>
      </c>
      <c r="K265" s="636">
        <v>30000</v>
      </c>
      <c r="L265" s="616"/>
      <c r="M265" s="616"/>
      <c r="N265" s="616"/>
      <c r="O265" s="616"/>
      <c r="P265" s="613"/>
    </row>
    <row r="266" spans="1:16" s="510" customFormat="1" ht="30" customHeight="1">
      <c r="A266" s="638" t="s">
        <v>869</v>
      </c>
      <c r="B266" s="638" t="s">
        <v>922</v>
      </c>
      <c r="C266" s="636" t="s">
        <v>871</v>
      </c>
      <c r="D266" s="636" t="s">
        <v>923</v>
      </c>
      <c r="E266" s="636">
        <v>1</v>
      </c>
      <c r="F266" s="636" t="s">
        <v>924</v>
      </c>
      <c r="G266" s="636">
        <v>150</v>
      </c>
      <c r="H266" s="636">
        <v>15000</v>
      </c>
      <c r="I266" s="636">
        <v>15000</v>
      </c>
      <c r="J266" s="636">
        <v>15000</v>
      </c>
      <c r="K266" s="636">
        <v>30000</v>
      </c>
      <c r="L266" s="616"/>
      <c r="M266" s="616"/>
      <c r="N266" s="616"/>
      <c r="O266" s="616"/>
      <c r="P266" s="613"/>
    </row>
    <row r="267" spans="1:16" s="510" customFormat="1" ht="30" customHeight="1">
      <c r="A267" s="617" t="s">
        <v>775</v>
      </c>
      <c r="B267" s="617" t="s">
        <v>776</v>
      </c>
      <c r="C267" s="638"/>
      <c r="D267" s="636"/>
      <c r="E267" s="636"/>
      <c r="F267" s="636"/>
      <c r="G267" s="636"/>
      <c r="H267" s="619">
        <v>5000</v>
      </c>
      <c r="I267" s="637">
        <v>5000</v>
      </c>
      <c r="J267" s="637">
        <v>5000</v>
      </c>
      <c r="K267" s="639">
        <v>5000</v>
      </c>
      <c r="L267" s="616"/>
      <c r="M267" s="616"/>
      <c r="N267" s="616"/>
      <c r="O267" s="616"/>
      <c r="P267" s="613"/>
    </row>
    <row r="268" spans="1:16" s="510" customFormat="1" ht="30" customHeight="1">
      <c r="A268" s="628" t="s">
        <v>777</v>
      </c>
      <c r="B268" s="628" t="s">
        <v>778</v>
      </c>
      <c r="C268" s="628" t="s">
        <v>925</v>
      </c>
      <c r="D268" s="629" t="s">
        <v>926</v>
      </c>
      <c r="E268" s="629">
        <v>1</v>
      </c>
      <c r="F268" s="629" t="s">
        <v>764</v>
      </c>
      <c r="G268" s="636">
        <v>5000</v>
      </c>
      <c r="H268" s="619">
        <v>5000</v>
      </c>
      <c r="I268" s="637">
        <v>5000</v>
      </c>
      <c r="J268" s="637">
        <v>5000</v>
      </c>
      <c r="K268" s="639">
        <v>5000</v>
      </c>
      <c r="L268" s="616"/>
      <c r="M268" s="616"/>
      <c r="N268" s="616"/>
      <c r="O268" s="616"/>
      <c r="P268" s="613"/>
    </row>
    <row r="269" spans="1:16" s="510" customFormat="1" ht="30" customHeight="1">
      <c r="A269" s="619" t="s">
        <v>780</v>
      </c>
      <c r="B269" s="617" t="s">
        <v>781</v>
      </c>
      <c r="C269" s="636"/>
      <c r="D269" s="636"/>
      <c r="E269" s="636"/>
      <c r="F269" s="636"/>
      <c r="G269" s="636"/>
      <c r="H269" s="619">
        <v>40000</v>
      </c>
      <c r="I269" s="637">
        <v>40000</v>
      </c>
      <c r="J269" s="637">
        <v>40000</v>
      </c>
      <c r="K269" s="639">
        <v>40000</v>
      </c>
      <c r="L269" s="616"/>
      <c r="M269" s="616"/>
      <c r="N269" s="616"/>
      <c r="O269" s="616"/>
      <c r="P269" s="613"/>
    </row>
    <row r="270" spans="1:16" s="510" customFormat="1" ht="30" customHeight="1">
      <c r="A270" s="617" t="s">
        <v>782</v>
      </c>
      <c r="B270" s="638" t="s">
        <v>783</v>
      </c>
      <c r="C270" s="636" t="s">
        <v>927</v>
      </c>
      <c r="D270" s="636"/>
      <c r="E270" s="636">
        <v>1</v>
      </c>
      <c r="F270" s="636" t="s">
        <v>764</v>
      </c>
      <c r="G270" s="636"/>
      <c r="H270" s="636">
        <v>40000</v>
      </c>
      <c r="I270" s="637">
        <v>40000</v>
      </c>
      <c r="J270" s="637">
        <v>40000</v>
      </c>
      <c r="K270" s="639">
        <v>40000</v>
      </c>
      <c r="L270" s="616"/>
      <c r="M270" s="616"/>
      <c r="N270" s="616"/>
      <c r="O270" s="616"/>
      <c r="P270" s="613"/>
    </row>
  </sheetData>
  <mergeCells count="17">
    <mergeCell ref="A2:P2"/>
    <mergeCell ref="A3:B3"/>
    <mergeCell ref="I4:O4"/>
    <mergeCell ref="J5:L5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M5:M6"/>
    <mergeCell ref="N5:N6"/>
    <mergeCell ref="O5:O6"/>
    <mergeCell ref="P4:P6"/>
  </mergeCells>
  <phoneticPr fontId="67" type="noConversion"/>
  <printOptions horizontalCentered="1"/>
  <pageMargins left="0.2" right="0.2" top="0.38888888888888901" bottom="0.55000000000000004" header="0.46875" footer="0.2"/>
  <pageSetup paperSize="9" scale="90" fitToHeight="10" orientation="landscape" r:id="rId1"/>
  <headerFooter scaleWithDoc="0" alignWithMargins="0"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23</vt:i4>
      </vt:variant>
      <vt:variant>
        <vt:lpstr>命名范围</vt:lpstr>
      </vt:variant>
      <vt:variant>
        <vt:i4>3</vt:i4>
      </vt:variant>
    </vt:vector>
  </HeadingPairs>
  <TitlesOfParts>
    <vt:vector size="26" baseType="lpstr">
      <vt:lpstr>文本编制说明</vt:lpstr>
      <vt:lpstr>封面</vt:lpstr>
      <vt:lpstr>目录</vt:lpstr>
      <vt:lpstr>收支总表1</vt:lpstr>
      <vt:lpstr>收入总表2</vt:lpstr>
      <vt:lpstr>支出总表3-1</vt:lpstr>
      <vt:lpstr>支出总表3-2</vt:lpstr>
      <vt:lpstr>支出项目表4</vt:lpstr>
      <vt:lpstr>公共预算拨款安排支出表5-1</vt:lpstr>
      <vt:lpstr>公共预算拨款安排支出表5-2</vt:lpstr>
      <vt:lpstr>事业收入安排的支出6</vt:lpstr>
      <vt:lpstr>政府性基金预算收支表7</vt:lpstr>
      <vt:lpstr>三公经费预算表8</vt:lpstr>
      <vt:lpstr>因公出国经费表8-1</vt:lpstr>
      <vt:lpstr>三公经费增减变化表8-2</vt:lpstr>
      <vt:lpstr>会议费预算表9</vt:lpstr>
      <vt:lpstr>培训费预算表10</vt:lpstr>
      <vt:lpstr>国有资产占有情况11</vt:lpstr>
      <vt:lpstr>单位人员情况表12</vt:lpstr>
      <vt:lpstr>绩效目标申报表13-1</vt:lpstr>
      <vt:lpstr>绩效目标审核表13-2</vt:lpstr>
      <vt:lpstr>政府采购汇总表14</vt:lpstr>
      <vt:lpstr>政府采购预算15</vt:lpstr>
      <vt:lpstr>单位人员情况表12!Print_Titles</vt:lpstr>
      <vt:lpstr>'绩效目标审核表13-2'!Print_Titles</vt:lpstr>
      <vt:lpstr>政府采购预算15!Print_Titles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revision>1</cp:revision>
  <cp:lastPrinted>2017-12-09T04:19:00Z</cp:lastPrinted>
  <dcterms:created xsi:type="dcterms:W3CDTF">2017-06-02T04:24:00Z</dcterms:created>
  <dcterms:modified xsi:type="dcterms:W3CDTF">2018-03-20T08:38:01Z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